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E306" i="9" s="1"/>
  <c r="B306" i="9" s="1"/>
  <c r="G306" i="9"/>
  <c r="F306" i="9"/>
  <c r="H305" i="9"/>
  <c r="G305" i="9"/>
  <c r="F305" i="9"/>
  <c r="E305" i="9"/>
  <c r="B305" i="9" s="1"/>
  <c r="H304" i="9"/>
  <c r="E304" i="9" s="1"/>
  <c r="G304" i="9"/>
  <c r="F304" i="9"/>
  <c r="B304" i="9"/>
  <c r="H303" i="9"/>
  <c r="G303" i="9"/>
  <c r="F303" i="9"/>
  <c r="E303" i="9"/>
  <c r="B303" i="9" s="1"/>
  <c r="H302" i="9"/>
  <c r="G302" i="9"/>
  <c r="F302" i="9"/>
  <c r="H301" i="9"/>
  <c r="G301" i="9"/>
  <c r="F301" i="9"/>
  <c r="E301" i="9"/>
  <c r="B301" i="9" s="1"/>
  <c r="H300" i="9"/>
  <c r="G300" i="9"/>
  <c r="F300" i="9"/>
  <c r="H299" i="9"/>
  <c r="E299" i="9" s="1"/>
  <c r="B299" i="9" s="1"/>
  <c r="G299" i="9"/>
  <c r="F299" i="9"/>
  <c r="H298" i="9"/>
  <c r="E298" i="9" s="1"/>
  <c r="G298" i="9"/>
  <c r="F298" i="9"/>
  <c r="B298" i="9"/>
  <c r="H297" i="9"/>
  <c r="E297" i="9" s="1"/>
  <c r="B297" i="9" s="1"/>
  <c r="G297" i="9"/>
  <c r="F297" i="9"/>
  <c r="H296" i="9"/>
  <c r="E296" i="9" s="1"/>
  <c r="G296" i="9"/>
  <c r="F296" i="9"/>
  <c r="B296" i="9"/>
  <c r="H295" i="9"/>
  <c r="E295" i="9" s="1"/>
  <c r="B295" i="9" s="1"/>
  <c r="G295" i="9"/>
  <c r="F295" i="9"/>
  <c r="H294" i="9"/>
  <c r="E294" i="9" s="1"/>
  <c r="G294" i="9"/>
  <c r="F294" i="9"/>
  <c r="B294" i="9"/>
  <c r="H293" i="9"/>
  <c r="E293" i="9" s="1"/>
  <c r="B293" i="9" s="1"/>
  <c r="G293" i="9"/>
  <c r="F293" i="9"/>
  <c r="H292" i="9"/>
  <c r="G292" i="9"/>
  <c r="F292" i="9"/>
  <c r="H291" i="9"/>
  <c r="G291" i="9"/>
  <c r="F291" i="9"/>
  <c r="E291" i="9"/>
  <c r="B291" i="9" s="1"/>
  <c r="F290" i="9"/>
  <c r="F289" i="9"/>
  <c r="H288" i="9"/>
  <c r="E288" i="9" s="1"/>
  <c r="G288" i="9"/>
  <c r="F288" i="9"/>
  <c r="B288" i="9"/>
  <c r="H287" i="9"/>
  <c r="G287" i="9"/>
  <c r="F287" i="9"/>
  <c r="H286" i="9"/>
  <c r="G286" i="9"/>
  <c r="F286" i="9"/>
  <c r="H285" i="9"/>
  <c r="G285" i="9"/>
  <c r="F285" i="9"/>
  <c r="F284" i="9"/>
  <c r="H283" i="9"/>
  <c r="E283" i="9" s="1"/>
  <c r="B283" i="9" s="1"/>
  <c r="G283" i="9"/>
  <c r="F283" i="9"/>
  <c r="H282" i="9"/>
  <c r="E282" i="9" s="1"/>
  <c r="B282" i="9" s="1"/>
  <c r="G282" i="9"/>
  <c r="F282" i="9"/>
  <c r="H281" i="9"/>
  <c r="E281" i="9" s="1"/>
  <c r="B281" i="9" s="1"/>
  <c r="G281" i="9"/>
  <c r="F281" i="9"/>
  <c r="F280" i="9"/>
  <c r="F279" i="9"/>
  <c r="F277" i="9" s="1"/>
  <c r="F278" i="9"/>
  <c r="F276" i="9"/>
  <c r="L275" i="9"/>
  <c r="F275" i="9" s="1"/>
  <c r="H275" i="9"/>
  <c r="F274" i="9"/>
  <c r="I273" i="9"/>
  <c r="E273" i="9" s="1"/>
  <c r="B273" i="9" s="1"/>
  <c r="H273" i="9"/>
  <c r="F273"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L223" i="9"/>
  <c r="F223" i="9"/>
  <c r="E223" i="9"/>
  <c r="B223" i="9"/>
  <c r="M222" i="9"/>
  <c r="L222" i="9"/>
  <c r="F222" i="9" s="1"/>
  <c r="E222" i="9"/>
  <c r="M221" i="9"/>
  <c r="L221" i="9"/>
  <c r="F221" i="9"/>
  <c r="E221" i="9"/>
  <c r="B221" i="9"/>
  <c r="M220" i="9"/>
  <c r="L220" i="9"/>
  <c r="F220" i="9" s="1"/>
  <c r="E220" i="9"/>
  <c r="M219" i="9"/>
  <c r="L219" i="9"/>
  <c r="F219" i="9"/>
  <c r="E219" i="9"/>
  <c r="B219" i="9"/>
  <c r="M218" i="9"/>
  <c r="L218" i="9"/>
  <c r="E218" i="9"/>
  <c r="M217" i="9"/>
  <c r="L217" i="9"/>
  <c r="F217" i="9" s="1"/>
  <c r="B217" i="9" s="1"/>
  <c r="E217" i="9"/>
  <c r="M216" i="9"/>
  <c r="L216" i="9"/>
  <c r="F216" i="9" s="1"/>
  <c r="E216" i="9"/>
  <c r="M215" i="9"/>
  <c r="L215" i="9"/>
  <c r="F215" i="9" s="1"/>
  <c r="B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B160" i="9"/>
  <c r="H159" i="9"/>
  <c r="G159" i="9"/>
  <c r="F159" i="9"/>
  <c r="E159" i="9"/>
  <c r="B159" i="9" s="1"/>
  <c r="H158" i="9"/>
  <c r="E158" i="9" s="1"/>
  <c r="G158" i="9"/>
  <c r="F158" i="9"/>
  <c r="B158" i="9"/>
  <c r="H157" i="9"/>
  <c r="G157" i="9"/>
  <c r="F157" i="9"/>
  <c r="E157" i="9"/>
  <c r="B157" i="9" s="1"/>
  <c r="H156" i="9"/>
  <c r="E156" i="9" s="1"/>
  <c r="G156" i="9"/>
  <c r="F156" i="9"/>
  <c r="B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F143" i="9"/>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G116" i="9"/>
  <c r="F116" i="9"/>
  <c r="E116" i="9"/>
  <c r="B116" i="9"/>
  <c r="H115" i="9"/>
  <c r="G115" i="9"/>
  <c r="F115" i="9"/>
  <c r="E115" i="9"/>
  <c r="B115" i="9" s="1"/>
  <c r="H114" i="9"/>
  <c r="E114" i="9" s="1"/>
  <c r="B114" i="9" s="1"/>
  <c r="G114" i="9"/>
  <c r="F114" i="9"/>
  <c r="H113" i="9"/>
  <c r="G113" i="9"/>
  <c r="F113" i="9"/>
  <c r="E113" i="9"/>
  <c r="B113" i="9" s="1"/>
  <c r="H112" i="9"/>
  <c r="G112" i="9"/>
  <c r="F112" i="9"/>
  <c r="E112" i="9"/>
  <c r="B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G106" i="9"/>
  <c r="F106" i="9"/>
  <c r="E106" i="9"/>
  <c r="B106" i="9"/>
  <c r="H105" i="9"/>
  <c r="G105" i="9"/>
  <c r="F105" i="9"/>
  <c r="E105" i="9"/>
  <c r="B105" i="9" s="1"/>
  <c r="H104" i="9"/>
  <c r="G104" i="9"/>
  <c r="F104" i="9"/>
  <c r="E104" i="9"/>
  <c r="B104" i="9"/>
  <c r="H103" i="9"/>
  <c r="G103" i="9"/>
  <c r="F103" i="9"/>
  <c r="E103" i="9"/>
  <c r="B103" i="9" s="1"/>
  <c r="H102" i="9"/>
  <c r="E102" i="9" s="1"/>
  <c r="B102" i="9" s="1"/>
  <c r="G102" i="9"/>
  <c r="F102" i="9"/>
  <c r="H101" i="9"/>
  <c r="G101" i="9"/>
  <c r="F101" i="9"/>
  <c r="E101" i="9"/>
  <c r="B101" i="9" s="1"/>
  <c r="H100" i="9"/>
  <c r="G100" i="9"/>
  <c r="F100" i="9"/>
  <c r="E100" i="9"/>
  <c r="B100" i="9"/>
  <c r="H99" i="9"/>
  <c r="G99" i="9"/>
  <c r="F99" i="9"/>
  <c r="E99" i="9"/>
  <c r="B99" i="9" s="1"/>
  <c r="H98" i="9"/>
  <c r="E98" i="9" s="1"/>
  <c r="B98" i="9" s="1"/>
  <c r="G98" i="9"/>
  <c r="F98" i="9"/>
  <c r="H97" i="9"/>
  <c r="G97" i="9"/>
  <c r="F97" i="9"/>
  <c r="E97" i="9"/>
  <c r="B97" i="9" s="1"/>
  <c r="H96" i="9"/>
  <c r="G96" i="9"/>
  <c r="F96" i="9"/>
  <c r="E96" i="9"/>
  <c r="B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G90" i="9"/>
  <c r="F90" i="9"/>
  <c r="E90" i="9"/>
  <c r="B90" i="9"/>
  <c r="H89" i="9"/>
  <c r="G89" i="9"/>
  <c r="F89" i="9"/>
  <c r="E89" i="9"/>
  <c r="B89" i="9" s="1"/>
  <c r="H88" i="9"/>
  <c r="E88" i="9" s="1"/>
  <c r="B88" i="9" s="1"/>
  <c r="G88" i="9"/>
  <c r="F88" i="9"/>
  <c r="H87" i="9"/>
  <c r="G87" i="9"/>
  <c r="F87" i="9"/>
  <c r="E87" i="9"/>
  <c r="B87" i="9" s="1"/>
  <c r="H86" i="9"/>
  <c r="G86" i="9"/>
  <c r="F86" i="9"/>
  <c r="E86" i="9"/>
  <c r="B86" i="9"/>
  <c r="H85" i="9"/>
  <c r="G85" i="9"/>
  <c r="F85" i="9"/>
  <c r="E85" i="9"/>
  <c r="B85" i="9" s="1"/>
  <c r="H84" i="9"/>
  <c r="G84" i="9"/>
  <c r="F84" i="9"/>
  <c r="E84" i="9"/>
  <c r="B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G72" i="9"/>
  <c r="F72" i="9"/>
  <c r="E72" i="9"/>
  <c r="B72" i="9"/>
  <c r="H71" i="9"/>
  <c r="G71" i="9"/>
  <c r="F71" i="9"/>
  <c r="E71" i="9"/>
  <c r="B71" i="9" s="1"/>
  <c r="H70" i="9"/>
  <c r="E70" i="9" s="1"/>
  <c r="B70" i="9" s="1"/>
  <c r="G70" i="9"/>
  <c r="F70" i="9"/>
  <c r="H69" i="9"/>
  <c r="G69" i="9"/>
  <c r="F69" i="9"/>
  <c r="E69" i="9"/>
  <c r="B69" i="9" s="1"/>
  <c r="H68" i="9"/>
  <c r="E68" i="9" s="1"/>
  <c r="B68" i="9" s="1"/>
  <c r="G68" i="9"/>
  <c r="F68" i="9"/>
  <c r="H67" i="9"/>
  <c r="G67" i="9"/>
  <c r="F67" i="9"/>
  <c r="E67" i="9"/>
  <c r="B67" i="9" s="1"/>
  <c r="H66" i="9"/>
  <c r="G66" i="9"/>
  <c r="F66" i="9"/>
  <c r="E66" i="9"/>
  <c r="B66" i="9"/>
  <c r="H65" i="9"/>
  <c r="G65" i="9"/>
  <c r="F65" i="9"/>
  <c r="E65" i="9"/>
  <c r="B65" i="9" s="1"/>
  <c r="H64" i="9"/>
  <c r="G64" i="9"/>
  <c r="F64" i="9"/>
  <c r="E64" i="9"/>
  <c r="B64" i="9"/>
  <c r="H63" i="9"/>
  <c r="G63" i="9"/>
  <c r="F63" i="9"/>
  <c r="E63" i="9"/>
  <c r="B63" i="9" s="1"/>
  <c r="H62" i="9"/>
  <c r="E62" i="9" s="1"/>
  <c r="B62" i="9" s="1"/>
  <c r="G62" i="9"/>
  <c r="F62" i="9"/>
  <c r="H61" i="9"/>
  <c r="G61" i="9"/>
  <c r="F61" i="9"/>
  <c r="E61" i="9"/>
  <c r="B61" i="9" s="1"/>
  <c r="H60" i="9"/>
  <c r="G60" i="9"/>
  <c r="F60" i="9"/>
  <c r="E60" i="9"/>
  <c r="B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G52" i="9"/>
  <c r="F52" i="9"/>
  <c r="E52" i="9"/>
  <c r="B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G46" i="9"/>
  <c r="F46" i="9"/>
  <c r="E46" i="9"/>
  <c r="B46" i="9" s="1"/>
  <c r="H45" i="9"/>
  <c r="G45" i="9"/>
  <c r="F45" i="9"/>
  <c r="E45" i="9"/>
  <c r="B45" i="9" s="1"/>
  <c r="H44" i="9"/>
  <c r="E44" i="9" s="1"/>
  <c r="B44" i="9" s="1"/>
  <c r="G44" i="9"/>
  <c r="F44" i="9"/>
  <c r="H43" i="9"/>
  <c r="E43" i="9" s="1"/>
  <c r="B43" i="9" s="1"/>
  <c r="G43" i="9"/>
  <c r="F43" i="9"/>
  <c r="H42" i="9"/>
  <c r="G42" i="9"/>
  <c r="F42" i="9"/>
  <c r="E42" i="9"/>
  <c r="B42" i="9" s="1"/>
  <c r="H41" i="9"/>
  <c r="G41" i="9"/>
  <c r="F41" i="9"/>
  <c r="E41" i="9"/>
  <c r="B41" i="9" s="1"/>
  <c r="H40" i="9"/>
  <c r="E40" i="9" s="1"/>
  <c r="B40" i="9" s="1"/>
  <c r="G40" i="9"/>
  <c r="F40" i="9"/>
  <c r="H39" i="9"/>
  <c r="G39" i="9"/>
  <c r="F39" i="9"/>
  <c r="E39" i="9"/>
  <c r="B39" i="9"/>
  <c r="H38" i="9"/>
  <c r="E38" i="9" s="1"/>
  <c r="B38" i="9" s="1"/>
  <c r="G38" i="9"/>
  <c r="F38" i="9"/>
  <c r="H37" i="9"/>
  <c r="E37" i="9" s="1"/>
  <c r="B37" i="9" s="1"/>
  <c r="G37" i="9"/>
  <c r="F37" i="9"/>
  <c r="H36" i="9"/>
  <c r="G36" i="9"/>
  <c r="F36" i="9"/>
  <c r="E36" i="9"/>
  <c r="B36" i="9" s="1"/>
  <c r="H35" i="9"/>
  <c r="E35" i="9" s="1"/>
  <c r="B35" i="9" s="1"/>
  <c r="G35" i="9"/>
  <c r="F35" i="9"/>
  <c r="H34" i="9"/>
  <c r="G34" i="9"/>
  <c r="F34" i="9"/>
  <c r="E34" i="9"/>
  <c r="B34" i="9" s="1"/>
  <c r="H33" i="9"/>
  <c r="G33" i="9"/>
  <c r="E33" i="9" s="1"/>
  <c r="B33" i="9" s="1"/>
  <c r="F33" i="9"/>
  <c r="H32" i="9"/>
  <c r="G32" i="9"/>
  <c r="F32" i="9"/>
  <c r="H31" i="9"/>
  <c r="E31" i="9" s="1"/>
  <c r="B31" i="9" s="1"/>
  <c r="G31" i="9"/>
  <c r="F31" i="9"/>
  <c r="H30" i="9"/>
  <c r="E30" i="9" s="1"/>
  <c r="B30" i="9" s="1"/>
  <c r="G30" i="9"/>
  <c r="F30" i="9"/>
  <c r="H29" i="9"/>
  <c r="E29" i="9" s="1"/>
  <c r="B29" i="9" s="1"/>
  <c r="G29" i="9"/>
  <c r="F29" i="9"/>
  <c r="H28" i="9"/>
  <c r="G28" i="9"/>
  <c r="F28" i="9"/>
  <c r="E28" i="9"/>
  <c r="B28" i="9" s="1"/>
  <c r="H27" i="9"/>
  <c r="G27" i="9"/>
  <c r="E27" i="9" s="1"/>
  <c r="B27" i="9" s="1"/>
  <c r="F27" i="9"/>
  <c r="H26" i="9"/>
  <c r="G26" i="9"/>
  <c r="F26" i="9"/>
  <c r="E26" i="9"/>
  <c r="B26" i="9" s="1"/>
  <c r="H25" i="9"/>
  <c r="E25" i="9" s="1"/>
  <c r="B25" i="9" s="1"/>
  <c r="G25" i="9"/>
  <c r="F25" i="9"/>
  <c r="H24" i="9"/>
  <c r="G24" i="9"/>
  <c r="F24" i="9"/>
  <c r="E24" i="9"/>
  <c r="B24" i="9" s="1"/>
  <c r="H23" i="9"/>
  <c r="E23" i="9" s="1"/>
  <c r="B23" i="9" s="1"/>
  <c r="G23" i="9"/>
  <c r="F23" i="9"/>
  <c r="H22" i="9"/>
  <c r="G22" i="9"/>
  <c r="F22" i="9"/>
  <c r="E22" i="9"/>
  <c r="B22" i="9" s="1"/>
  <c r="F21" i="9"/>
  <c r="F4" i="9"/>
  <c r="O3" i="9"/>
  <c r="G275" i="9" s="1"/>
  <c r="E275" i="9" s="1"/>
  <c r="I3" i="9"/>
  <c r="H3" i="9"/>
  <c r="G3" i="9"/>
  <c r="D101" i="8"/>
  <c r="I36" i="3" s="1"/>
  <c r="D95" i="8"/>
  <c r="D90" i="8"/>
  <c r="D85" i="8"/>
  <c r="D80" i="8"/>
  <c r="D75" i="8"/>
  <c r="D70" i="8"/>
  <c r="D65" i="8"/>
  <c r="D60" i="8"/>
  <c r="D55" i="8"/>
  <c r="C1530" i="1" s="1"/>
  <c r="G1530" i="1" s="1"/>
  <c r="D50" i="8"/>
  <c r="D49" i="8" s="1"/>
  <c r="C1524" i="1" s="1"/>
  <c r="G1524" i="1" s="1"/>
  <c r="D44" i="8"/>
  <c r="D36" i="8"/>
  <c r="D26" i="8"/>
  <c r="D24" i="8" s="1"/>
  <c r="D18" i="8"/>
  <c r="D8" i="8"/>
  <c r="D6" i="8"/>
  <c r="C1481" i="1" s="1"/>
  <c r="H1481" i="1" s="1"/>
  <c r="E44" i="7"/>
  <c r="D44" i="7"/>
  <c r="E39" i="7"/>
  <c r="D39" i="7"/>
  <c r="E38" i="7"/>
  <c r="D38" i="7"/>
  <c r="E30" i="7"/>
  <c r="D30" i="7"/>
  <c r="E23" i="7"/>
  <c r="D23" i="7"/>
  <c r="C1454" i="1" s="1"/>
  <c r="E22" i="7"/>
  <c r="D22" i="7"/>
  <c r="C1453" i="1" s="1"/>
  <c r="H1453" i="1" s="1"/>
  <c r="E14" i="7"/>
  <c r="D14" i="7"/>
  <c r="E7" i="7"/>
  <c r="D7" i="7"/>
  <c r="E6" i="7"/>
  <c r="D6" i="7"/>
  <c r="E5" i="7"/>
  <c r="D5" i="7"/>
  <c r="G315" i="9" s="1"/>
  <c r="E315"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412" i="1" s="1"/>
  <c r="D118" i="6"/>
  <c r="D114" i="6" s="1"/>
  <c r="F117" i="6"/>
  <c r="F116" i="6"/>
  <c r="E115" i="6"/>
  <c r="E114" i="6" s="1"/>
  <c r="D1408" i="1"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E245" i="5"/>
  <c r="F244" i="5"/>
  <c r="F243" i="5"/>
  <c r="E242" i="5"/>
  <c r="D242" i="5"/>
  <c r="F242" i="5" s="1"/>
  <c r="F241" i="5"/>
  <c r="F240" i="5"/>
  <c r="E239" i="5"/>
  <c r="E238" i="5" s="1"/>
  <c r="D239" i="5"/>
  <c r="F239" i="5" s="1"/>
  <c r="D238" i="5"/>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F205" i="5"/>
  <c r="F204" i="5"/>
  <c r="F203" i="5"/>
  <c r="F202" i="5"/>
  <c r="F201" i="5"/>
  <c r="F200" i="5"/>
  <c r="F199" i="5"/>
  <c r="E198" i="5"/>
  <c r="D198" i="5"/>
  <c r="F198" i="5" s="1"/>
  <c r="F197" i="5"/>
  <c r="F196" i="5"/>
  <c r="F195" i="5"/>
  <c r="F194" i="5"/>
  <c r="F193" i="5"/>
  <c r="F192" i="5"/>
  <c r="E191" i="5"/>
  <c r="E190" i="5" s="1"/>
  <c r="H309" i="9" s="1"/>
  <c r="D191" i="5"/>
  <c r="F191" i="5" s="1"/>
  <c r="D190" i="5"/>
  <c r="G309" i="9" s="1"/>
  <c r="F189" i="5"/>
  <c r="F188" i="5"/>
  <c r="F187" i="5"/>
  <c r="F186" i="5"/>
  <c r="F185" i="5"/>
  <c r="F184" i="5"/>
  <c r="F183" i="5"/>
  <c r="F182" i="5"/>
  <c r="F181" i="5"/>
  <c r="E180" i="5"/>
  <c r="D180" i="5"/>
  <c r="D177"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D87" i="5"/>
  <c r="F87" i="5" s="1"/>
  <c r="F86" i="5"/>
  <c r="F85" i="5"/>
  <c r="F84" i="5"/>
  <c r="F83" i="5"/>
  <c r="F82" i="5"/>
  <c r="F81" i="5"/>
  <c r="F80"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991" i="1" s="1"/>
  <c r="H991" i="1" s="1"/>
  <c r="D13" i="5"/>
  <c r="D12" i="5" s="1"/>
  <c r="E12" i="5"/>
  <c r="D990" i="1" s="1"/>
  <c r="H990" i="1" s="1"/>
  <c r="F11" i="5"/>
  <c r="F10" i="5"/>
  <c r="F9" i="5"/>
  <c r="E8" i="5"/>
  <c r="E7" i="5" s="1"/>
  <c r="D985"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D580" i="4" s="1"/>
  <c r="F580"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D529" i="4"/>
  <c r="D528"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D484" i="4" s="1"/>
  <c r="F484" i="4" s="1"/>
  <c r="E484" i="4"/>
  <c r="F483" i="4"/>
  <c r="F482" i="4"/>
  <c r="E481" i="4"/>
  <c r="D481" i="4"/>
  <c r="F481" i="4" s="1"/>
  <c r="F480" i="4"/>
  <c r="F479" i="4"/>
  <c r="E478" i="4"/>
  <c r="D478" i="4"/>
  <c r="F478" i="4" s="1"/>
  <c r="F477" i="4"/>
  <c r="F476" i="4"/>
  <c r="F475" i="4"/>
  <c r="F474" i="4"/>
  <c r="E473" i="4"/>
  <c r="D473" i="4"/>
  <c r="D472" i="4" s="1"/>
  <c r="F472"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F422" i="4" s="1"/>
  <c r="D421" i="4"/>
  <c r="D420" i="4" s="1"/>
  <c r="E418" i="4"/>
  <c r="D418" i="4"/>
  <c r="E417" i="4"/>
  <c r="D412" i="1" s="1"/>
  <c r="H412" i="1" s="1"/>
  <c r="D417" i="4"/>
  <c r="D644" i="4" s="1"/>
  <c r="E416" i="4"/>
  <c r="E643" i="4" s="1"/>
  <c r="D637" i="1" s="1"/>
  <c r="H637" i="1" s="1"/>
  <c r="D416" i="4"/>
  <c r="D643" i="4" s="1"/>
  <c r="F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s="1"/>
  <c r="F363" i="4" s="1"/>
  <c r="E363" i="4"/>
  <c r="F362" i="4"/>
  <c r="F361" i="4"/>
  <c r="F360" i="4"/>
  <c r="F359" i="4"/>
  <c r="F358" i="4"/>
  <c r="F357" i="4"/>
  <c r="E356" i="4"/>
  <c r="D356" i="4"/>
  <c r="F356" i="4" s="1"/>
  <c r="F355" i="4"/>
  <c r="F354" i="4"/>
  <c r="F353" i="4"/>
  <c r="E352" i="4"/>
  <c r="D352" i="4"/>
  <c r="D351"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H312" i="1" s="1"/>
  <c r="D317" i="4"/>
  <c r="F317" i="4" s="1"/>
  <c r="F316" i="4"/>
  <c r="F315" i="4"/>
  <c r="F314" i="4"/>
  <c r="F313" i="4"/>
  <c r="E312" i="4"/>
  <c r="D312" i="4"/>
  <c r="D311" i="4" s="1"/>
  <c r="F311" i="4" s="1"/>
  <c r="E311" i="4"/>
  <c r="D306" i="1" s="1"/>
  <c r="H306" i="1" s="1"/>
  <c r="F310" i="4"/>
  <c r="F309" i="4"/>
  <c r="F308" i="4"/>
  <c r="F307" i="4"/>
  <c r="F306" i="4"/>
  <c r="F305" i="4"/>
  <c r="E304" i="4"/>
  <c r="D304" i="4"/>
  <c r="F304" i="4" s="1"/>
  <c r="F303" i="4"/>
  <c r="F302" i="4"/>
  <c r="F301" i="4"/>
  <c r="E300" i="4"/>
  <c r="D300" i="4"/>
  <c r="D299"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D224" i="4" s="1"/>
  <c r="F224" i="4" s="1"/>
  <c r="E224" i="4"/>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E196" i="4" s="1"/>
  <c r="D202" i="4"/>
  <c r="F202" i="4" s="1"/>
  <c r="F201" i="4"/>
  <c r="F200" i="4"/>
  <c r="F199" i="4"/>
  <c r="F198" i="4"/>
  <c r="E197" i="4"/>
  <c r="D197" i="4"/>
  <c r="D196" i="4" s="1"/>
  <c r="F195" i="4"/>
  <c r="F194" i="4"/>
  <c r="F193" i="4"/>
  <c r="F192" i="4"/>
  <c r="F191" i="4"/>
  <c r="F190" i="4"/>
  <c r="F189" i="4"/>
  <c r="E188" i="4"/>
  <c r="D188" i="4"/>
  <c r="F188" i="4" s="1"/>
  <c r="F187" i="4"/>
  <c r="F186" i="4"/>
  <c r="F185" i="4"/>
  <c r="F184" i="4"/>
  <c r="F183" i="4"/>
  <c r="F182" i="4"/>
  <c r="F181" i="4"/>
  <c r="F180" i="4"/>
  <c r="F179" i="4"/>
  <c r="F178" i="4"/>
  <c r="E177" i="4"/>
  <c r="D173" i="1" s="1"/>
  <c r="H173" i="1" s="1"/>
  <c r="D177" i="4"/>
  <c r="F176" i="4"/>
  <c r="F175" i="4"/>
  <c r="F174" i="4"/>
  <c r="F173" i="4"/>
  <c r="F172" i="4"/>
  <c r="F171" i="4"/>
  <c r="F170" i="4"/>
  <c r="E169" i="4"/>
  <c r="D165" i="1" s="1"/>
  <c r="H165" i="1" s="1"/>
  <c r="D169" i="4"/>
  <c r="F168" i="4"/>
  <c r="F167" i="4"/>
  <c r="F166" i="4"/>
  <c r="F165" i="4"/>
  <c r="E164" i="4"/>
  <c r="D164" i="4"/>
  <c r="D163" i="4"/>
  <c r="F162" i="4"/>
  <c r="F161" i="4"/>
  <c r="F160" i="4"/>
  <c r="E159" i="4"/>
  <c r="E152" i="4" s="1"/>
  <c r="D148" i="1" s="1"/>
  <c r="D159" i="4"/>
  <c r="F158" i="4"/>
  <c r="F157" i="4"/>
  <c r="F156" i="4"/>
  <c r="F155" i="4"/>
  <c r="F154" i="4"/>
  <c r="E153" i="4"/>
  <c r="D153" i="4"/>
  <c r="F153" i="4" s="1"/>
  <c r="F150" i="4"/>
  <c r="F149" i="4"/>
  <c r="F148" i="4"/>
  <c r="F147" i="4"/>
  <c r="F146" i="4"/>
  <c r="F145" i="4"/>
  <c r="F144" i="4"/>
  <c r="F143" i="4"/>
  <c r="F142" i="4"/>
  <c r="F141" i="4"/>
  <c r="E140" i="4"/>
  <c r="E139" i="4" s="1"/>
  <c r="D140" i="4"/>
  <c r="F140" i="4" s="1"/>
  <c r="D139" i="4"/>
  <c r="F139" i="4" s="1"/>
  <c r="F138" i="4"/>
  <c r="F137" i="4"/>
  <c r="F136" i="4"/>
  <c r="F135" i="4"/>
  <c r="E134" i="4"/>
  <c r="E133" i="4" s="1"/>
  <c r="D134" i="4"/>
  <c r="F134" i="4" s="1"/>
  <c r="D133" i="4"/>
  <c r="F133" i="4" s="1"/>
  <c r="F132" i="4"/>
  <c r="F131" i="4"/>
  <c r="F130" i="4"/>
  <c r="F129" i="4"/>
  <c r="E128" i="4"/>
  <c r="D128" i="4"/>
  <c r="F127" i="4"/>
  <c r="F126" i="4"/>
  <c r="E125" i="4"/>
  <c r="D121" i="1" s="1"/>
  <c r="H121" i="1" s="1"/>
  <c r="D125" i="4"/>
  <c r="E124" i="4"/>
  <c r="D120" i="1" s="1"/>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3" i="1" s="1"/>
  <c r="D77" i="4"/>
  <c r="C73" i="1" s="1"/>
  <c r="F76" i="4"/>
  <c r="F75" i="4"/>
  <c r="E74" i="4"/>
  <c r="D74" i="4"/>
  <c r="F74" i="4" s="1"/>
  <c r="F73" i="4"/>
  <c r="F72" i="4"/>
  <c r="E71" i="4"/>
  <c r="D71" i="4"/>
  <c r="F71" i="4" s="1"/>
  <c r="F70" i="4"/>
  <c r="F69" i="4"/>
  <c r="E68" i="4"/>
  <c r="D64" i="1" s="1"/>
  <c r="H64" i="1"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46" i="1" s="1"/>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F7" i="4" s="1"/>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H25" i="3"/>
  <c r="G25" i="3"/>
  <c r="B25" i="3"/>
  <c r="I24" i="3"/>
  <c r="H24" i="3"/>
  <c r="G24" i="3"/>
  <c r="B24" i="3"/>
  <c r="H23" i="3"/>
  <c r="G23" i="3"/>
  <c r="B23" i="3"/>
  <c r="G22" i="3"/>
  <c r="B22" i="3"/>
  <c r="G21" i="3"/>
  <c r="B21" i="3"/>
  <c r="I20" i="3"/>
  <c r="G20" i="3"/>
  <c r="B20" i="3"/>
  <c r="G19" i="3"/>
  <c r="B19" i="3"/>
  <c r="G18" i="3"/>
  <c r="B18" i="3"/>
  <c r="G17" i="3"/>
  <c r="B17" i="3"/>
  <c r="G16" i="3"/>
  <c r="B16" i="3"/>
  <c r="H10" i="3" a="1"/>
  <c r="H10" i="3" s="1"/>
  <c r="L3" i="9" s="1"/>
  <c r="C1580" i="1"/>
  <c r="G1580" i="1" s="1"/>
  <c r="G1579" i="1"/>
  <c r="C1579" i="1"/>
  <c r="H1579" i="1" s="1"/>
  <c r="C1578" i="1"/>
  <c r="G1578" i="1" s="1"/>
  <c r="G1577" i="1"/>
  <c r="C1577" i="1"/>
  <c r="H1577"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G1565" i="1"/>
  <c r="C1565" i="1"/>
  <c r="H1565" i="1" s="1"/>
  <c r="C1564" i="1"/>
  <c r="G1564" i="1" s="1"/>
  <c r="G1563" i="1"/>
  <c r="C1563" i="1"/>
  <c r="H1563" i="1" s="1"/>
  <c r="C1562" i="1"/>
  <c r="G1562" i="1" s="1"/>
  <c r="G1561" i="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C1540" i="1"/>
  <c r="G1540" i="1" s="1"/>
  <c r="G1539" i="1"/>
  <c r="C1539" i="1"/>
  <c r="H1539" i="1" s="1"/>
  <c r="C1538" i="1"/>
  <c r="G1538" i="1" s="1"/>
  <c r="G1537" i="1"/>
  <c r="C1537" i="1"/>
  <c r="H1537" i="1" s="1"/>
  <c r="C1536" i="1"/>
  <c r="G1536" i="1" s="1"/>
  <c r="G1535" i="1"/>
  <c r="C1535" i="1"/>
  <c r="H1535" i="1" s="1"/>
  <c r="C1534" i="1"/>
  <c r="G1534" i="1" s="1"/>
  <c r="G1533" i="1"/>
  <c r="C1533" i="1"/>
  <c r="H1533" i="1" s="1"/>
  <c r="C1532" i="1"/>
  <c r="G1532" i="1" s="1"/>
  <c r="C1531" i="1"/>
  <c r="H1531" i="1" s="1"/>
  <c r="G1529" i="1"/>
  <c r="C1529" i="1"/>
  <c r="H1529" i="1" s="1"/>
  <c r="C1528" i="1"/>
  <c r="G1528" i="1" s="1"/>
  <c r="G1527" i="1"/>
  <c r="C1527" i="1"/>
  <c r="H1527" i="1" s="1"/>
  <c r="C1526" i="1"/>
  <c r="G1526" i="1" s="1"/>
  <c r="G1525" i="1"/>
  <c r="C1525" i="1"/>
  <c r="H1525" i="1" s="1"/>
  <c r="G1523" i="1"/>
  <c r="C1523" i="1"/>
  <c r="H1523" i="1" s="1"/>
  <c r="C1522" i="1"/>
  <c r="G1522" i="1" s="1"/>
  <c r="G1521" i="1"/>
  <c r="C1521" i="1"/>
  <c r="H1521" i="1" s="1"/>
  <c r="C1520" i="1"/>
  <c r="G1520" i="1" s="1"/>
  <c r="G1519" i="1"/>
  <c r="C1519" i="1"/>
  <c r="H1519" i="1" s="1"/>
  <c r="C1516" i="1"/>
  <c r="G1516" i="1" s="1"/>
  <c r="G1515" i="1"/>
  <c r="C1515" i="1"/>
  <c r="H1515" i="1" s="1"/>
  <c r="C1514" i="1"/>
  <c r="G1514" i="1" s="1"/>
  <c r="G1513" i="1"/>
  <c r="C1513" i="1"/>
  <c r="H1513" i="1" s="1"/>
  <c r="C1512" i="1"/>
  <c r="G1512" i="1" s="1"/>
  <c r="G1511" i="1"/>
  <c r="C1511" i="1"/>
  <c r="H1511" i="1" s="1"/>
  <c r="C1510" i="1"/>
  <c r="G1510" i="1" s="1"/>
  <c r="C1509" i="1"/>
  <c r="H1509" i="1" s="1"/>
  <c r="C1508" i="1"/>
  <c r="G1508" i="1" s="1"/>
  <c r="G1507" i="1"/>
  <c r="C1507" i="1"/>
  <c r="H1507" i="1" s="1"/>
  <c r="C1506" i="1"/>
  <c r="G1506" i="1" s="1"/>
  <c r="G1505" i="1"/>
  <c r="C1505" i="1"/>
  <c r="H1505" i="1" s="1"/>
  <c r="C1504" i="1"/>
  <c r="G1504" i="1" s="1"/>
  <c r="G1503" i="1"/>
  <c r="C1503" i="1"/>
  <c r="H1503" i="1" s="1"/>
  <c r="C1502" i="1"/>
  <c r="G1502" i="1" s="1"/>
  <c r="C1501" i="1"/>
  <c r="H1501" i="1" s="1"/>
  <c r="C1500" i="1"/>
  <c r="G1500" i="1" s="1"/>
  <c r="C1499" i="1"/>
  <c r="H1499" i="1" s="1"/>
  <c r="C1498" i="1"/>
  <c r="G1498" i="1" s="1"/>
  <c r="G1497" i="1"/>
  <c r="C1497" i="1"/>
  <c r="H1497" i="1" s="1"/>
  <c r="C1496" i="1"/>
  <c r="G1496" i="1" s="1"/>
  <c r="G1495" i="1"/>
  <c r="C1495" i="1"/>
  <c r="H1495" i="1" s="1"/>
  <c r="C1494" i="1"/>
  <c r="G1494" i="1" s="1"/>
  <c r="G1493" i="1"/>
  <c r="C1493" i="1"/>
  <c r="H1493" i="1" s="1"/>
  <c r="C1492" i="1"/>
  <c r="G1492" i="1" s="1"/>
  <c r="C1491" i="1"/>
  <c r="H1491" i="1" s="1"/>
  <c r="C1490" i="1"/>
  <c r="G1490" i="1" s="1"/>
  <c r="C1489" i="1"/>
  <c r="H1489" i="1" s="1"/>
  <c r="C1488" i="1"/>
  <c r="G1488" i="1" s="1"/>
  <c r="G1487" i="1"/>
  <c r="C1487" i="1"/>
  <c r="H1487" i="1" s="1"/>
  <c r="C1486" i="1"/>
  <c r="G1486" i="1" s="1"/>
  <c r="C1485" i="1"/>
  <c r="H1485" i="1" s="1"/>
  <c r="C1484" i="1"/>
  <c r="G1484" i="1" s="1"/>
  <c r="C1483" i="1"/>
  <c r="H1483" i="1" s="1"/>
  <c r="C1482" i="1"/>
  <c r="G1482" i="1" s="1"/>
  <c r="C1480" i="1"/>
  <c r="G1480" i="1" s="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D1461" i="1"/>
  <c r="C1461" i="1"/>
  <c r="H1461" i="1" s="1"/>
  <c r="D1460" i="1"/>
  <c r="C1460" i="1"/>
  <c r="D1459" i="1"/>
  <c r="C1459" i="1"/>
  <c r="D1458" i="1"/>
  <c r="C1458" i="1"/>
  <c r="D1457" i="1"/>
  <c r="C1457" i="1"/>
  <c r="D1456" i="1"/>
  <c r="C1456" i="1"/>
  <c r="D1455" i="1"/>
  <c r="C1455" i="1"/>
  <c r="D1454" i="1"/>
  <c r="D1453" i="1"/>
  <c r="D1452" i="1"/>
  <c r="C1452" i="1"/>
  <c r="D1451" i="1"/>
  <c r="C1451" i="1"/>
  <c r="D1450" i="1"/>
  <c r="C1450" i="1"/>
  <c r="D1449" i="1"/>
  <c r="C1449" i="1"/>
  <c r="D1448" i="1"/>
  <c r="C1448" i="1"/>
  <c r="D1447" i="1"/>
  <c r="C1447" i="1"/>
  <c r="D1446" i="1"/>
  <c r="C1446" i="1"/>
  <c r="D1445" i="1"/>
  <c r="H1445" i="1" s="1"/>
  <c r="C1445" i="1"/>
  <c r="D1444" i="1"/>
  <c r="J1444" i="1" s="1"/>
  <c r="C1444" i="1"/>
  <c r="D1443" i="1"/>
  <c r="J1443" i="1" s="1"/>
  <c r="C1443" i="1"/>
  <c r="D1442" i="1"/>
  <c r="J1442" i="1" s="1"/>
  <c r="C1442" i="1"/>
  <c r="D1441" i="1"/>
  <c r="J1441" i="1" s="1"/>
  <c r="C1441" i="1"/>
  <c r="D1440" i="1"/>
  <c r="J1440" i="1" s="1"/>
  <c r="C1440" i="1"/>
  <c r="D1439" i="1"/>
  <c r="J1439" i="1" s="1"/>
  <c r="C1439" i="1"/>
  <c r="H1438" i="1"/>
  <c r="D1438" i="1"/>
  <c r="C1438" i="1"/>
  <c r="G1438" i="1" s="1"/>
  <c r="D1437" i="1"/>
  <c r="H1437" i="1" s="1"/>
  <c r="C1437" i="1"/>
  <c r="D1436" i="1"/>
  <c r="C1436"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D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D1414" i="1"/>
  <c r="H1414" i="1" s="1"/>
  <c r="C1414" i="1"/>
  <c r="D1413" i="1"/>
  <c r="H1413" i="1" s="1"/>
  <c r="C1413" i="1"/>
  <c r="C1412" i="1"/>
  <c r="D1411" i="1"/>
  <c r="H1411" i="1" s="1"/>
  <c r="C1411" i="1"/>
  <c r="H1410" i="1"/>
  <c r="D1410" i="1"/>
  <c r="C1410" i="1"/>
  <c r="G1410" i="1" s="1"/>
  <c r="D1409" i="1"/>
  <c r="H1409" i="1" s="1"/>
  <c r="C1409" i="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H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D1263" i="1"/>
  <c r="C1263" i="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D1228" i="1"/>
  <c r="C1228" i="1"/>
  <c r="D1227" i="1"/>
  <c r="C1227" i="1"/>
  <c r="D1226" i="1"/>
  <c r="C1226" i="1"/>
  <c r="H1226" i="1" s="1"/>
  <c r="D1225" i="1"/>
  <c r="C1225" i="1"/>
  <c r="H1225" i="1" s="1"/>
  <c r="D1224" i="1"/>
  <c r="C1224" i="1"/>
  <c r="H1224" i="1" s="1"/>
  <c r="D1223" i="1"/>
  <c r="C1223" i="1"/>
  <c r="H1223" i="1" s="1"/>
  <c r="D1222" i="1"/>
  <c r="C1222" i="1"/>
  <c r="D1221" i="1"/>
  <c r="C1221" i="1"/>
  <c r="H1221" i="1" s="1"/>
  <c r="D1220" i="1"/>
  <c r="C1220" i="1"/>
  <c r="H1220" i="1" s="1"/>
  <c r="D1219" i="1"/>
  <c r="C1219" i="1"/>
  <c r="H1219" i="1" s="1"/>
  <c r="D1218" i="1"/>
  <c r="C1218" i="1"/>
  <c r="H1218" i="1" s="1"/>
  <c r="D1217" i="1"/>
  <c r="C1217" i="1"/>
  <c r="H1217" i="1" s="1"/>
  <c r="D1216" i="1"/>
  <c r="C1216" i="1"/>
  <c r="H1216" i="1" s="1"/>
  <c r="D1215" i="1"/>
  <c r="C1215" i="1"/>
  <c r="H1215" i="1" s="1"/>
  <c r="C1214"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D1127" i="1"/>
  <c r="H1127" i="1" s="1"/>
  <c r="C1127" i="1"/>
  <c r="G1127" i="1" s="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C1065" i="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D992" i="1"/>
  <c r="H992" i="1" s="1"/>
  <c r="C992" i="1"/>
  <c r="G992" i="1" s="1"/>
  <c r="C991" i="1"/>
  <c r="C990" i="1"/>
  <c r="D989" i="1"/>
  <c r="H989" i="1" s="1"/>
  <c r="C989" i="1"/>
  <c r="G989" i="1" s="1"/>
  <c r="D988" i="1"/>
  <c r="H988" i="1" s="1"/>
  <c r="C988" i="1"/>
  <c r="G988" i="1" s="1"/>
  <c r="D987" i="1"/>
  <c r="H987" i="1" s="1"/>
  <c r="C987" i="1"/>
  <c r="C986" i="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D717" i="1"/>
  <c r="H717" i="1" s="1"/>
  <c r="C717" i="1"/>
  <c r="D716" i="1"/>
  <c r="H716" i="1" s="1"/>
  <c r="C716" i="1"/>
  <c r="G716" i="1" s="1"/>
  <c r="D715" i="1"/>
  <c r="H715" i="1" s="1"/>
  <c r="C715" i="1"/>
  <c r="D714" i="1"/>
  <c r="H714" i="1" s="1"/>
  <c r="C714" i="1"/>
  <c r="G714" i="1" s="1"/>
  <c r="D713" i="1"/>
  <c r="H713" i="1" s="1"/>
  <c r="C713" i="1"/>
  <c r="D712" i="1"/>
  <c r="H712" i="1" s="1"/>
  <c r="C712" i="1"/>
  <c r="G712" i="1" s="1"/>
  <c r="D711" i="1"/>
  <c r="H711" i="1" s="1"/>
  <c r="C711" i="1"/>
  <c r="D710" i="1"/>
  <c r="H710" i="1" s="1"/>
  <c r="C710" i="1"/>
  <c r="D709" i="1"/>
  <c r="H709" i="1" s="1"/>
  <c r="C709" i="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D648" i="1"/>
  <c r="H648" i="1" s="1"/>
  <c r="C648" i="1"/>
  <c r="G648" i="1" s="1"/>
  <c r="D647" i="1"/>
  <c r="H647" i="1" s="1"/>
  <c r="C647" i="1"/>
  <c r="D646" i="1"/>
  <c r="H646" i="1" s="1"/>
  <c r="C646" i="1"/>
  <c r="G646" i="1" s="1"/>
  <c r="D645" i="1"/>
  <c r="C645" i="1"/>
  <c r="D644" i="1"/>
  <c r="C644" i="1"/>
  <c r="D643" i="1"/>
  <c r="H643" i="1" s="1"/>
  <c r="C643" i="1"/>
  <c r="D642" i="1"/>
  <c r="H642" i="1" s="1"/>
  <c r="C642" i="1"/>
  <c r="G642" i="1" s="1"/>
  <c r="D641" i="1"/>
  <c r="H641" i="1" s="1"/>
  <c r="C641" i="1"/>
  <c r="G641" i="1" s="1"/>
  <c r="C638" i="1"/>
  <c r="C637" i="1"/>
  <c r="D632" i="1"/>
  <c r="H632" i="1" s="1"/>
  <c r="C632" i="1"/>
  <c r="G632" i="1" s="1"/>
  <c r="D631" i="1"/>
  <c r="H631" i="1" s="1"/>
  <c r="C631" i="1"/>
  <c r="G631" i="1" s="1"/>
  <c r="D629" i="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9" i="1"/>
  <c r="H529" i="1" s="1"/>
  <c r="C529" i="1"/>
  <c r="H528" i="1"/>
  <c r="D528" i="1"/>
  <c r="C528" i="1"/>
  <c r="G528" i="1" s="1"/>
  <c r="D527" i="1"/>
  <c r="H527" i="1" s="1"/>
  <c r="C527" i="1"/>
  <c r="H526" i="1"/>
  <c r="D526" i="1"/>
  <c r="C526" i="1"/>
  <c r="G526" i="1" s="1"/>
  <c r="D525" i="1"/>
  <c r="H525" i="1" s="1"/>
  <c r="C525" i="1"/>
  <c r="H524" i="1"/>
  <c r="D524" i="1"/>
  <c r="C524" i="1"/>
  <c r="G524" i="1" s="1"/>
  <c r="D523" i="1"/>
  <c r="H523" i="1" s="1"/>
  <c r="C523" i="1"/>
  <c r="H522" i="1"/>
  <c r="D522" i="1"/>
  <c r="C522" i="1"/>
  <c r="G522" i="1" s="1"/>
  <c r="D521" i="1"/>
  <c r="H521" i="1" s="1"/>
  <c r="C521" i="1"/>
  <c r="H520" i="1"/>
  <c r="D520" i="1"/>
  <c r="C520" i="1"/>
  <c r="G520" i="1" s="1"/>
  <c r="D519" i="1"/>
  <c r="H519" i="1" s="1"/>
  <c r="C519" i="1"/>
  <c r="H518" i="1"/>
  <c r="D518" i="1"/>
  <c r="C518" i="1"/>
  <c r="G518" i="1" s="1"/>
  <c r="D517" i="1"/>
  <c r="H517" i="1" s="1"/>
  <c r="C517" i="1"/>
  <c r="H516" i="1"/>
  <c r="D516" i="1"/>
  <c r="C516" i="1"/>
  <c r="G516" i="1" s="1"/>
  <c r="D515" i="1"/>
  <c r="C515" i="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H415" i="1" s="1"/>
  <c r="C415" i="1"/>
  <c r="G415" i="1" s="1"/>
  <c r="D414" i="1"/>
  <c r="H414" i="1" s="1"/>
  <c r="C414" i="1"/>
  <c r="G414" i="1" s="1"/>
  <c r="D413" i="1"/>
  <c r="H413" i="1" s="1"/>
  <c r="C413" i="1"/>
  <c r="C412" i="1"/>
  <c r="C411" i="1"/>
  <c r="D406" i="1"/>
  <c r="H406" i="1" s="1"/>
  <c r="C406" i="1"/>
  <c r="D405" i="1"/>
  <c r="H405" i="1" s="1"/>
  <c r="C405" i="1"/>
  <c r="D404" i="1"/>
  <c r="H404" i="1" s="1"/>
  <c r="C404"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D378" i="1"/>
  <c r="H378" i="1" s="1"/>
  <c r="C378" i="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D369" i="1"/>
  <c r="H369" i="1" s="1"/>
  <c r="C369" i="1"/>
  <c r="G369" i="1" s="1"/>
  <c r="D368" i="1"/>
  <c r="H368" i="1" s="1"/>
  <c r="C368" i="1"/>
  <c r="G368" i="1" s="1"/>
  <c r="D367" i="1"/>
  <c r="H367" i="1" s="1"/>
  <c r="C367" i="1"/>
  <c r="G367" i="1" s="1"/>
  <c r="D366" i="1"/>
  <c r="H366" i="1" s="1"/>
  <c r="C366" i="1"/>
  <c r="G366" i="1" s="1"/>
  <c r="D365" i="1"/>
  <c r="H365" i="1" s="1"/>
  <c r="C365" i="1"/>
  <c r="D364" i="1"/>
  <c r="H364" i="1" s="1"/>
  <c r="C364" i="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C312" i="1"/>
  <c r="D311" i="1"/>
  <c r="H311" i="1" s="1"/>
  <c r="C311" i="1"/>
  <c r="G311" i="1" s="1"/>
  <c r="D310" i="1"/>
  <c r="H310" i="1" s="1"/>
  <c r="C310" i="1"/>
  <c r="G310" i="1" s="1"/>
  <c r="D309" i="1"/>
  <c r="H309" i="1" s="1"/>
  <c r="C309" i="1"/>
  <c r="G309" i="1" s="1"/>
  <c r="D308" i="1"/>
  <c r="H308" i="1" s="1"/>
  <c r="C308" i="1"/>
  <c r="G308" i="1" s="1"/>
  <c r="D307" i="1"/>
  <c r="H307" i="1" s="1"/>
  <c r="C307" i="1"/>
  <c r="G307" i="1" s="1"/>
  <c r="C306" i="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2" i="1"/>
  <c r="H292" i="1" s="1"/>
  <c r="C292" i="1"/>
  <c r="G292" i="1" s="1"/>
  <c r="D291" i="1"/>
  <c r="H291" i="1" s="1"/>
  <c r="C291" i="1"/>
  <c r="G291" i="1" s="1"/>
  <c r="D290" i="1"/>
  <c r="H290" i="1" s="1"/>
  <c r="C290" i="1"/>
  <c r="G290" i="1" s="1"/>
  <c r="D289" i="1"/>
  <c r="H289" i="1" s="1"/>
  <c r="C289" i="1"/>
  <c r="D288" i="1"/>
  <c r="H288" i="1" s="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D265" i="1"/>
  <c r="H265" i="1" s="1"/>
  <c r="C265" i="1"/>
  <c r="G265" i="1" s="1"/>
  <c r="D264" i="1"/>
  <c r="H264" i="1" s="1"/>
  <c r="C264" i="1"/>
  <c r="D263" i="1"/>
  <c r="H263" i="1" s="1"/>
  <c r="C263" i="1"/>
  <c r="G263" i="1" s="1"/>
  <c r="D262" i="1"/>
  <c r="H262" i="1" s="1"/>
  <c r="C262" i="1"/>
  <c r="D261" i="1"/>
  <c r="H261" i="1" s="1"/>
  <c r="C261" i="1"/>
  <c r="G261" i="1" s="1"/>
  <c r="D260" i="1"/>
  <c r="H260" i="1" s="1"/>
  <c r="C260" i="1"/>
  <c r="D259" i="1"/>
  <c r="H259" i="1" s="1"/>
  <c r="C259" i="1"/>
  <c r="D258" i="1"/>
  <c r="H258" i="1" s="1"/>
  <c r="C258" i="1"/>
  <c r="G258" i="1" s="1"/>
  <c r="D257" i="1"/>
  <c r="H257" i="1" s="1"/>
  <c r="C257" i="1"/>
  <c r="G257" i="1" s="1"/>
  <c r="D256" i="1"/>
  <c r="H256" i="1" s="1"/>
  <c r="C256" i="1"/>
  <c r="D255" i="1"/>
  <c r="H255" i="1" s="1"/>
  <c r="C255" i="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D208" i="1"/>
  <c r="H208" i="1" s="1"/>
  <c r="C208" i="1"/>
  <c r="G208" i="1" s="1"/>
  <c r="D207" i="1"/>
  <c r="H207" i="1" s="1"/>
  <c r="C207" i="1"/>
  <c r="D206" i="1"/>
  <c r="H206" i="1" s="1"/>
  <c r="C206" i="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D191" i="1"/>
  <c r="H191" i="1" s="1"/>
  <c r="C191" i="1"/>
  <c r="D190" i="1"/>
  <c r="H190" i="1" s="1"/>
  <c r="C190" i="1"/>
  <c r="D189" i="1"/>
  <c r="H189" i="1" s="1"/>
  <c r="C189" i="1"/>
  <c r="D188" i="1"/>
  <c r="H188" i="1" s="1"/>
  <c r="C188" i="1"/>
  <c r="D187" i="1"/>
  <c r="H187" i="1" s="1"/>
  <c r="C187" i="1"/>
  <c r="D186" i="1"/>
  <c r="H186" i="1" s="1"/>
  <c r="C186" i="1"/>
  <c r="G186" i="1" s="1"/>
  <c r="D185" i="1"/>
  <c r="H185" i="1" s="1"/>
  <c r="C185" i="1"/>
  <c r="D184" i="1"/>
  <c r="H184" i="1" s="1"/>
  <c r="C184" i="1"/>
  <c r="D183" i="1"/>
  <c r="H183" i="1" s="1"/>
  <c r="C183" i="1"/>
  <c r="D182" i="1"/>
  <c r="H182" i="1" s="1"/>
  <c r="C182" i="1"/>
  <c r="G182" i="1" s="1"/>
  <c r="D181" i="1"/>
  <c r="H181" i="1" s="1"/>
  <c r="C181" i="1"/>
  <c r="G181" i="1" s="1"/>
  <c r="D180" i="1"/>
  <c r="H180" i="1" s="1"/>
  <c r="C180" i="1"/>
  <c r="D179" i="1"/>
  <c r="H179" i="1" s="1"/>
  <c r="C179" i="1"/>
  <c r="D178" i="1"/>
  <c r="H178" i="1" s="1"/>
  <c r="C178" i="1"/>
  <c r="D177" i="1"/>
  <c r="H177" i="1" s="1"/>
  <c r="C177" i="1"/>
  <c r="D176" i="1"/>
  <c r="H176" i="1" s="1"/>
  <c r="C176" i="1"/>
  <c r="G176" i="1" s="1"/>
  <c r="D175" i="1"/>
  <c r="H175" i="1" s="1"/>
  <c r="C175" i="1"/>
  <c r="D174" i="1"/>
  <c r="H174" i="1" s="1"/>
  <c r="C174" i="1"/>
  <c r="C173" i="1"/>
  <c r="D172" i="1"/>
  <c r="H172" i="1" s="1"/>
  <c r="C172" i="1"/>
  <c r="D171" i="1"/>
  <c r="H171" i="1" s="1"/>
  <c r="C171" i="1"/>
  <c r="G171" i="1" s="1"/>
  <c r="D170" i="1"/>
  <c r="H170" i="1" s="1"/>
  <c r="C170" i="1"/>
  <c r="H169" i="1"/>
  <c r="D169" i="1"/>
  <c r="C169" i="1"/>
  <c r="G169" i="1" s="1"/>
  <c r="D168" i="1"/>
  <c r="H168" i="1" s="1"/>
  <c r="C168" i="1"/>
  <c r="G168" i="1" s="1"/>
  <c r="D167" i="1"/>
  <c r="H167" i="1" s="1"/>
  <c r="C167" i="1"/>
  <c r="G167" i="1" s="1"/>
  <c r="D166" i="1"/>
  <c r="H166" i="1" s="1"/>
  <c r="C166" i="1"/>
  <c r="G166" i="1" s="1"/>
  <c r="C165" i="1"/>
  <c r="D164" i="1"/>
  <c r="H164" i="1" s="1"/>
  <c r="C164" i="1"/>
  <c r="D163" i="1"/>
  <c r="H163" i="1" s="1"/>
  <c r="C163" i="1"/>
  <c r="H162" i="1"/>
  <c r="D162" i="1"/>
  <c r="C162" i="1"/>
  <c r="G162" i="1" s="1"/>
  <c r="D161" i="1"/>
  <c r="H161" i="1" s="1"/>
  <c r="C161" i="1"/>
  <c r="G161" i="1" s="1"/>
  <c r="C160" i="1"/>
  <c r="C159" i="1"/>
  <c r="D158" i="1"/>
  <c r="H158" i="1" s="1"/>
  <c r="C158" i="1"/>
  <c r="G158" i="1" s="1"/>
  <c r="D157" i="1"/>
  <c r="C157" i="1"/>
  <c r="D156" i="1"/>
  <c r="H156" i="1" s="1"/>
  <c r="C156" i="1"/>
  <c r="G156" i="1" s="1"/>
  <c r="C155" i="1"/>
  <c r="D154" i="1"/>
  <c r="H154" i="1" s="1"/>
  <c r="C154" i="1"/>
  <c r="D153" i="1"/>
  <c r="H153" i="1" s="1"/>
  <c r="C153" i="1"/>
  <c r="D152" i="1"/>
  <c r="H152" i="1" s="1"/>
  <c r="C152" i="1"/>
  <c r="D151" i="1"/>
  <c r="H151" i="1" s="1"/>
  <c r="C151" i="1"/>
  <c r="G151" i="1" s="1"/>
  <c r="D150" i="1"/>
  <c r="H150" i="1" s="1"/>
  <c r="C150" i="1"/>
  <c r="D149" i="1"/>
  <c r="H149" i="1" s="1"/>
  <c r="C149" i="1"/>
  <c r="D146" i="1"/>
  <c r="H146" i="1" s="1"/>
  <c r="C146" i="1"/>
  <c r="G146" i="1" s="1"/>
  <c r="D145" i="1"/>
  <c r="H145" i="1" s="1"/>
  <c r="C145" i="1"/>
  <c r="G145" i="1" s="1"/>
  <c r="H144" i="1"/>
  <c r="D144" i="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H131" i="1"/>
  <c r="D131" i="1"/>
  <c r="C131" i="1"/>
  <c r="G131" i="1" s="1"/>
  <c r="D130" i="1"/>
  <c r="H130" i="1" s="1"/>
  <c r="C130" i="1"/>
  <c r="G130" i="1" s="1"/>
  <c r="D129" i="1"/>
  <c r="H129" i="1" s="1"/>
  <c r="C129" i="1"/>
  <c r="G129" i="1" s="1"/>
  <c r="H128" i="1"/>
  <c r="D128" i="1"/>
  <c r="C128" i="1"/>
  <c r="G128" i="1" s="1"/>
  <c r="D127" i="1"/>
  <c r="H127" i="1" s="1"/>
  <c r="C127" i="1"/>
  <c r="G127" i="1" s="1"/>
  <c r="D126" i="1"/>
  <c r="H126" i="1" s="1"/>
  <c r="C126" i="1"/>
  <c r="D125" i="1"/>
  <c r="H125" i="1" s="1"/>
  <c r="C125" i="1"/>
  <c r="G125" i="1" s="1"/>
  <c r="D124" i="1"/>
  <c r="H124" i="1" s="1"/>
  <c r="C124" i="1"/>
  <c r="H123" i="1"/>
  <c r="D123" i="1"/>
  <c r="C123" i="1"/>
  <c r="G123" i="1" s="1"/>
  <c r="D122" i="1"/>
  <c r="H122" i="1" s="1"/>
  <c r="C122" i="1"/>
  <c r="G122" i="1" s="1"/>
  <c r="C121" i="1"/>
  <c r="D119" i="1"/>
  <c r="H119" i="1" s="1"/>
  <c r="C119" i="1"/>
  <c r="G119" i="1" s="1"/>
  <c r="D118" i="1"/>
  <c r="H118" i="1" s="1"/>
  <c r="C118" i="1"/>
  <c r="G118" i="1" s="1"/>
  <c r="H117" i="1"/>
  <c r="D117" i="1"/>
  <c r="C117" i="1"/>
  <c r="G117" i="1" s="1"/>
  <c r="D116" i="1"/>
  <c r="H116" i="1" s="1"/>
  <c r="C116" i="1"/>
  <c r="G116" i="1" s="1"/>
  <c r="D115" i="1"/>
  <c r="H115" i="1" s="1"/>
  <c r="C115" i="1"/>
  <c r="G115" i="1" s="1"/>
  <c r="H114" i="1"/>
  <c r="D114" i="1"/>
  <c r="C114" i="1"/>
  <c r="G114" i="1" s="1"/>
  <c r="D113" i="1"/>
  <c r="H113" i="1" s="1"/>
  <c r="C113" i="1"/>
  <c r="G113" i="1" s="1"/>
  <c r="D112" i="1"/>
  <c r="H112" i="1" s="1"/>
  <c r="C112" i="1"/>
  <c r="G112" i="1" s="1"/>
  <c r="H111" i="1"/>
  <c r="D111" i="1"/>
  <c r="C111" i="1"/>
  <c r="G111" i="1" s="1"/>
  <c r="D110" i="1"/>
  <c r="H110" i="1" s="1"/>
  <c r="C110" i="1"/>
  <c r="G110" i="1" s="1"/>
  <c r="D109" i="1"/>
  <c r="H109" i="1" s="1"/>
  <c r="C109" i="1"/>
  <c r="G109" i="1" s="1"/>
  <c r="D108" i="1"/>
  <c r="H108" i="1" s="1"/>
  <c r="C108" i="1"/>
  <c r="D107" i="1"/>
  <c r="H107" i="1" s="1"/>
  <c r="C107" i="1"/>
  <c r="G107" i="1" s="1"/>
  <c r="D106" i="1"/>
  <c r="H106" i="1" s="1"/>
  <c r="C106" i="1"/>
  <c r="G106" i="1" s="1"/>
  <c r="D105" i="1"/>
  <c r="H105" i="1" s="1"/>
  <c r="C105" i="1"/>
  <c r="G105" i="1" s="1"/>
  <c r="D104" i="1"/>
  <c r="H104" i="1" s="1"/>
  <c r="C104" i="1"/>
  <c r="G104" i="1" s="1"/>
  <c r="D103" i="1"/>
  <c r="H103" i="1" s="1"/>
  <c r="C103" i="1"/>
  <c r="G103" i="1" s="1"/>
  <c r="D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H91" i="1"/>
  <c r="D91" i="1"/>
  <c r="C91" i="1"/>
  <c r="G91" i="1" s="1"/>
  <c r="D90" i="1"/>
  <c r="H90" i="1" s="1"/>
  <c r="C90" i="1"/>
  <c r="G90" i="1" s="1"/>
  <c r="D89" i="1"/>
  <c r="H89" i="1" s="1"/>
  <c r="C89" i="1"/>
  <c r="G89" i="1" s="1"/>
  <c r="D88" i="1"/>
  <c r="H88" i="1" s="1"/>
  <c r="C88" i="1"/>
  <c r="G88" i="1" s="1"/>
  <c r="D87" i="1"/>
  <c r="H87" i="1" s="1"/>
  <c r="C87" i="1"/>
  <c r="G87" i="1" s="1"/>
  <c r="D86" i="1"/>
  <c r="H86" i="1" s="1"/>
  <c r="C86" i="1"/>
  <c r="G86" i="1" s="1"/>
  <c r="H85" i="1"/>
  <c r="D85" i="1"/>
  <c r="C85" i="1"/>
  <c r="G85" i="1" s="1"/>
  <c r="D84" i="1"/>
  <c r="H84" i="1" s="1"/>
  <c r="C84" i="1"/>
  <c r="G84" i="1" s="1"/>
  <c r="D83" i="1"/>
  <c r="H83" i="1" s="1"/>
  <c r="C83" i="1"/>
  <c r="G83" i="1" s="1"/>
  <c r="D82" i="1"/>
  <c r="H82" i="1" s="1"/>
  <c r="C82" i="1"/>
  <c r="G82" i="1" s="1"/>
  <c r="D81" i="1"/>
  <c r="H81" i="1" s="1"/>
  <c r="C81" i="1"/>
  <c r="D80" i="1"/>
  <c r="H80" i="1" s="1"/>
  <c r="C80" i="1"/>
  <c r="G80" i="1" s="1"/>
  <c r="D79" i="1"/>
  <c r="H79" i="1" s="1"/>
  <c r="C79" i="1"/>
  <c r="D78" i="1"/>
  <c r="H77" i="1"/>
  <c r="D77" i="1"/>
  <c r="C77" i="1"/>
  <c r="G77" i="1" s="1"/>
  <c r="D76" i="1"/>
  <c r="C76" i="1"/>
  <c r="D75" i="1"/>
  <c r="H75" i="1" s="1"/>
  <c r="C75" i="1"/>
  <c r="G75" i="1" s="1"/>
  <c r="H74" i="1"/>
  <c r="D74" i="1"/>
  <c r="C74" i="1"/>
  <c r="G74"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C64" i="1"/>
  <c r="D63" i="1"/>
  <c r="H63" i="1" s="1"/>
  <c r="C63" i="1"/>
  <c r="G63" i="1" s="1"/>
  <c r="H62" i="1"/>
  <c r="D62" i="1"/>
  <c r="C62" i="1"/>
  <c r="G62" i="1" s="1"/>
  <c r="D61" i="1"/>
  <c r="H61" i="1" s="1"/>
  <c r="C61" i="1"/>
  <c r="G61" i="1" s="1"/>
  <c r="D60" i="1"/>
  <c r="H60" i="1" s="1"/>
  <c r="C60" i="1"/>
  <c r="G60" i="1" s="1"/>
  <c r="D59" i="1"/>
  <c r="H59" i="1" s="1"/>
  <c r="C59" i="1"/>
  <c r="G59" i="1" s="1"/>
  <c r="D58" i="1"/>
  <c r="H58" i="1" s="1"/>
  <c r="C58" i="1"/>
  <c r="G58" i="1" s="1"/>
  <c r="H57" i="1"/>
  <c r="D57" i="1"/>
  <c r="C57" i="1"/>
  <c r="G57" i="1" s="1"/>
  <c r="D56" i="1"/>
  <c r="H56" i="1" s="1"/>
  <c r="C56" i="1"/>
  <c r="G56" i="1" s="1"/>
  <c r="D55" i="1"/>
  <c r="H55" i="1" s="1"/>
  <c r="C55" i="1"/>
  <c r="G55" i="1" s="1"/>
  <c r="D54" i="1"/>
  <c r="H54" i="1" s="1"/>
  <c r="C54" i="1"/>
  <c r="G54" i="1" s="1"/>
  <c r="H53" i="1"/>
  <c r="D53" i="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5" i="1"/>
  <c r="H45" i="1" s="1"/>
  <c r="C45" i="1"/>
  <c r="G45" i="1" s="1"/>
  <c r="D44" i="1"/>
  <c r="H44" i="1" s="1"/>
  <c r="C44" i="1"/>
  <c r="G44" i="1" s="1"/>
  <c r="H43" i="1"/>
  <c r="D43" i="1"/>
  <c r="C43" i="1"/>
  <c r="G43" i="1" s="1"/>
  <c r="D42" i="1"/>
  <c r="H42" i="1" s="1"/>
  <c r="C42" i="1"/>
  <c r="G42" i="1" s="1"/>
  <c r="D41" i="1"/>
  <c r="H41" i="1" s="1"/>
  <c r="C41" i="1"/>
  <c r="G41" i="1" s="1"/>
  <c r="D40" i="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H32" i="1"/>
  <c r="D32" i="1"/>
  <c r="C32" i="1"/>
  <c r="G32" i="1" s="1"/>
  <c r="D31" i="1"/>
  <c r="H31" i="1" s="1"/>
  <c r="C31" i="1"/>
  <c r="G31" i="1" s="1"/>
  <c r="D30" i="1"/>
  <c r="H30" i="1" s="1"/>
  <c r="C30" i="1"/>
  <c r="G30" i="1" s="1"/>
  <c r="H29" i="1"/>
  <c r="D29" i="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H21" i="1"/>
  <c r="D21" i="1"/>
  <c r="C21" i="1"/>
  <c r="G21" i="1" s="1"/>
  <c r="D20" i="1"/>
  <c r="H20" i="1" s="1"/>
  <c r="C20" i="1"/>
  <c r="G20" i="1" s="1"/>
  <c r="D19" i="1"/>
  <c r="H19" i="1" s="1"/>
  <c r="C19" i="1"/>
  <c r="G19" i="1" s="1"/>
  <c r="D18" i="1"/>
  <c r="H18" i="1" s="1"/>
  <c r="C18" i="1"/>
  <c r="G18" i="1" s="1"/>
  <c r="D17" i="1"/>
  <c r="H17" i="1" s="1"/>
  <c r="C17" i="1"/>
  <c r="G17" i="1" s="1"/>
  <c r="H16" i="1"/>
  <c r="D16" i="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H9" i="1"/>
  <c r="D9" i="1"/>
  <c r="C9" i="1"/>
  <c r="G9" i="1" s="1"/>
  <c r="D8" i="1"/>
  <c r="H8" i="1" s="1"/>
  <c r="C8" i="1"/>
  <c r="G8" i="1" s="1"/>
  <c r="D7" i="1"/>
  <c r="H7" i="1" s="1"/>
  <c r="C7" i="1"/>
  <c r="G7" i="1" s="1"/>
  <c r="D6" i="1"/>
  <c r="H6" i="1" s="1"/>
  <c r="C6" i="1"/>
  <c r="G6" i="1" s="1"/>
  <c r="D5" i="1"/>
  <c r="H5" i="1" s="1"/>
  <c r="C5" i="1"/>
  <c r="G5" i="1" s="1"/>
  <c r="D4" i="1"/>
  <c r="H4" i="1" s="1"/>
  <c r="C4" i="1"/>
  <c r="G4" i="1" s="1"/>
  <c r="D3" i="1"/>
  <c r="H3" i="1" s="1"/>
  <c r="C3" i="1"/>
  <c r="G3" i="1" s="1"/>
  <c r="G1531" i="1" l="1"/>
  <c r="G1263" i="1"/>
  <c r="E290" i="9"/>
  <c r="B290" i="9" s="1"/>
  <c r="E32" i="9"/>
  <c r="B32" i="9" s="1"/>
  <c r="E287" i="9"/>
  <c r="B287" i="9" s="1"/>
  <c r="F114" i="6"/>
  <c r="H27" i="3"/>
  <c r="C1408" i="1"/>
  <c r="H1408" i="1"/>
  <c r="H1412" i="1"/>
  <c r="H157" i="1"/>
  <c r="H76" i="1"/>
  <c r="H73" i="1"/>
  <c r="E285" i="9"/>
  <c r="B285" i="9" s="1"/>
  <c r="E286" i="9"/>
  <c r="B286" i="9" s="1"/>
  <c r="E292" i="9"/>
  <c r="B292" i="9" s="1"/>
  <c r="E300" i="9"/>
  <c r="B300" i="9" s="1"/>
  <c r="E302" i="9"/>
  <c r="B302" i="9" s="1"/>
  <c r="H644" i="1"/>
  <c r="H645" i="1"/>
  <c r="C1576" i="1"/>
  <c r="G1576" i="1" s="1"/>
  <c r="G1491" i="1"/>
  <c r="G1509" i="1"/>
  <c r="G1499" i="1"/>
  <c r="G1501" i="1"/>
  <c r="G1489" i="1"/>
  <c r="G1483" i="1"/>
  <c r="G1485" i="1"/>
  <c r="G1481" i="1"/>
  <c r="H1454" i="1"/>
  <c r="H1436" i="1"/>
  <c r="G1436" i="1"/>
  <c r="G1408" i="1"/>
  <c r="G1412" i="1"/>
  <c r="G1414" i="1"/>
  <c r="F118" i="6"/>
  <c r="H1228" i="1"/>
  <c r="G1264" i="1"/>
  <c r="G1237" i="1"/>
  <c r="H1222" i="1"/>
  <c r="H1227" i="1"/>
  <c r="H1229" i="1"/>
  <c r="E237" i="5"/>
  <c r="F237" i="5" s="1"/>
  <c r="F245" i="5"/>
  <c r="H1166" i="1"/>
  <c r="H1138" i="1"/>
  <c r="G993" i="1"/>
  <c r="G990" i="1"/>
  <c r="G991" i="1"/>
  <c r="D986" i="1"/>
  <c r="H986" i="1" s="1"/>
  <c r="F8" i="5"/>
  <c r="G986" i="1"/>
  <c r="G987" i="1"/>
  <c r="G816" i="1"/>
  <c r="G718" i="1"/>
  <c r="G717" i="1"/>
  <c r="G715" i="1"/>
  <c r="G713" i="1"/>
  <c r="G711" i="1"/>
  <c r="G710" i="1"/>
  <c r="G709" i="1"/>
  <c r="F218" i="9"/>
  <c r="G649" i="1"/>
  <c r="G647" i="1"/>
  <c r="B275" i="9"/>
  <c r="G644" i="1"/>
  <c r="G643" i="1"/>
  <c r="G645" i="1"/>
  <c r="F652" i="4"/>
  <c r="G406" i="1"/>
  <c r="G405" i="1"/>
  <c r="G404" i="1"/>
  <c r="G378" i="1"/>
  <c r="G379" i="1"/>
  <c r="G370" i="1"/>
  <c r="G358" i="1"/>
  <c r="G364" i="1"/>
  <c r="G365" i="1"/>
  <c r="G306" i="1"/>
  <c r="G312" i="1"/>
  <c r="G413" i="1"/>
  <c r="F418" i="4"/>
  <c r="G289" i="1"/>
  <c r="D411" i="1"/>
  <c r="H411" i="1" s="1"/>
  <c r="E644" i="4"/>
  <c r="D638" i="1" s="1"/>
  <c r="H638" i="1" s="1"/>
  <c r="G411" i="1"/>
  <c r="G412" i="1"/>
  <c r="G637" i="1"/>
  <c r="G638" i="1"/>
  <c r="G264" i="1"/>
  <c r="G266" i="1"/>
  <c r="G259" i="1"/>
  <c r="G260" i="1"/>
  <c r="G262" i="1"/>
  <c r="G248" i="1"/>
  <c r="G255" i="1"/>
  <c r="G256" i="1"/>
  <c r="G209" i="1"/>
  <c r="G192" i="1"/>
  <c r="G206" i="1"/>
  <c r="G207" i="1"/>
  <c r="G191" i="1"/>
  <c r="G190" i="1"/>
  <c r="G189" i="1"/>
  <c r="G188" i="1"/>
  <c r="G187" i="1"/>
  <c r="G184" i="1"/>
  <c r="G185" i="1"/>
  <c r="G183" i="1"/>
  <c r="E163" i="4"/>
  <c r="D159" i="1" s="1"/>
  <c r="H159" i="1" s="1"/>
  <c r="F177" i="4"/>
  <c r="G180" i="1"/>
  <c r="G179" i="1"/>
  <c r="G178" i="1"/>
  <c r="G177" i="1"/>
  <c r="G175" i="1"/>
  <c r="G173" i="1"/>
  <c r="G174" i="1"/>
  <c r="G172" i="1"/>
  <c r="G170" i="1"/>
  <c r="G165" i="1"/>
  <c r="F169" i="4"/>
  <c r="G164" i="1"/>
  <c r="F163" i="4"/>
  <c r="G163" i="1"/>
  <c r="G159" i="1"/>
  <c r="D160" i="1"/>
  <c r="H160" i="1" s="1"/>
  <c r="F164" i="4"/>
  <c r="D155" i="1"/>
  <c r="H155" i="1" s="1"/>
  <c r="G155" i="1"/>
  <c r="G157" i="1"/>
  <c r="F159" i="4"/>
  <c r="G154" i="1"/>
  <c r="G153" i="1"/>
  <c r="G152" i="1"/>
  <c r="G149" i="1"/>
  <c r="G150" i="1"/>
  <c r="G132" i="1"/>
  <c r="G124" i="1"/>
  <c r="G126" i="1"/>
  <c r="F128" i="4"/>
  <c r="G121" i="1"/>
  <c r="E6" i="4"/>
  <c r="D2" i="1" s="1"/>
  <c r="F125" i="4"/>
  <c r="G108" i="1"/>
  <c r="F112" i="4"/>
  <c r="G79" i="1"/>
  <c r="G81" i="1"/>
  <c r="G73" i="1"/>
  <c r="G76" i="1"/>
  <c r="F77" i="4"/>
  <c r="F68" i="4"/>
  <c r="G64" i="1"/>
  <c r="G65" i="1"/>
  <c r="G515" i="1"/>
  <c r="H515" i="1"/>
  <c r="G517" i="1"/>
  <c r="G519" i="1"/>
  <c r="G521" i="1"/>
  <c r="G523" i="1"/>
  <c r="G525" i="1"/>
  <c r="G527" i="1"/>
  <c r="G529" i="1"/>
  <c r="G531" i="1"/>
  <c r="G533" i="1"/>
  <c r="G535" i="1"/>
  <c r="G537" i="1"/>
  <c r="G539" i="1"/>
  <c r="G541" i="1"/>
  <c r="H1128"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6" i="1"/>
  <c r="G1218" i="1"/>
  <c r="G1220" i="1"/>
  <c r="G1222" i="1"/>
  <c r="G1224" i="1"/>
  <c r="G1226" i="1"/>
  <c r="G1228" i="1"/>
  <c r="G1230" i="1"/>
  <c r="G1232" i="1"/>
  <c r="G1234" i="1"/>
  <c r="G1236"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4" i="1"/>
  <c r="G1426" i="1"/>
  <c r="G1428" i="1"/>
  <c r="G1430" i="1"/>
  <c r="G1432" i="1"/>
  <c r="G1434" i="1"/>
  <c r="G1437" i="1"/>
  <c r="G1439" i="1"/>
  <c r="I1439" i="1" s="1"/>
  <c r="H1439" i="1"/>
  <c r="G1440" i="1"/>
  <c r="I1440" i="1" s="1"/>
  <c r="H1440" i="1"/>
  <c r="G1441" i="1"/>
  <c r="I1441" i="1" s="1"/>
  <c r="H1441" i="1"/>
  <c r="G1442" i="1"/>
  <c r="H1442" i="1"/>
  <c r="G1443" i="1"/>
  <c r="I1443" i="1" s="1"/>
  <c r="H1443" i="1"/>
  <c r="G1444" i="1"/>
  <c r="H1444" i="1"/>
  <c r="J1445" i="1"/>
  <c r="G1454" i="1"/>
  <c r="J1462" i="1"/>
  <c r="H1462" i="1"/>
  <c r="G1462" i="1"/>
  <c r="I1462" i="1" s="1"/>
  <c r="I16" i="3"/>
  <c r="E151" i="4"/>
  <c r="G1299" i="1"/>
  <c r="H1324"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G1453" i="1"/>
  <c r="J1455" i="1"/>
  <c r="H1455" i="1"/>
  <c r="G1455" i="1"/>
  <c r="J1456" i="1"/>
  <c r="H1456" i="1"/>
  <c r="G1456" i="1"/>
  <c r="I1456" i="1" s="1"/>
  <c r="J1457" i="1"/>
  <c r="H1457" i="1"/>
  <c r="G1457" i="1"/>
  <c r="J1458" i="1"/>
  <c r="H1458" i="1"/>
  <c r="G1458" i="1"/>
  <c r="I1458" i="1" s="1"/>
  <c r="J1459" i="1"/>
  <c r="H1459" i="1"/>
  <c r="G1459" i="1"/>
  <c r="J1460" i="1"/>
  <c r="H1460" i="1"/>
  <c r="G1460" i="1"/>
  <c r="I1460" i="1" s="1"/>
  <c r="G1461" i="1"/>
  <c r="G1463" i="1"/>
  <c r="G1464" i="1"/>
  <c r="G1465" i="1"/>
  <c r="G1466" i="1"/>
  <c r="G1467" i="1"/>
  <c r="G1468" i="1"/>
  <c r="G1469" i="1"/>
  <c r="G1470" i="1"/>
  <c r="G1471" i="1"/>
  <c r="G1472" i="1"/>
  <c r="G1473" i="1"/>
  <c r="G1474" i="1"/>
  <c r="G1475" i="1"/>
  <c r="G1476" i="1"/>
  <c r="G1477" i="1"/>
  <c r="G1478" i="1"/>
  <c r="G1479" i="1"/>
  <c r="H1480" i="1"/>
  <c r="H1482" i="1"/>
  <c r="H1484" i="1"/>
  <c r="H1486" i="1"/>
  <c r="H1488" i="1"/>
  <c r="H1490" i="1"/>
  <c r="H1492" i="1"/>
  <c r="H1494" i="1"/>
  <c r="H1496" i="1"/>
  <c r="H1498" i="1"/>
  <c r="H1500" i="1"/>
  <c r="H1502" i="1"/>
  <c r="H1504" i="1"/>
  <c r="H1506" i="1"/>
  <c r="H1508" i="1"/>
  <c r="H1510" i="1"/>
  <c r="H1512" i="1"/>
  <c r="H1514" i="1"/>
  <c r="H1516"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D44" i="4"/>
  <c r="D50" i="4"/>
  <c r="D82" i="4"/>
  <c r="D106" i="4"/>
  <c r="D124" i="4"/>
  <c r="D152" i="4"/>
  <c r="E298" i="4"/>
  <c r="E412" i="4" s="1"/>
  <c r="F351" i="4"/>
  <c r="D350" i="4"/>
  <c r="G307" i="9"/>
  <c r="E307" i="9" s="1"/>
  <c r="B307" i="9" s="1"/>
  <c r="F177" i="5"/>
  <c r="D176" i="5"/>
  <c r="E141" i="6"/>
  <c r="D43" i="8"/>
  <c r="G1445" i="1"/>
  <c r="H1463" i="1"/>
  <c r="H1464" i="1"/>
  <c r="H1465" i="1"/>
  <c r="H1466" i="1"/>
  <c r="H1467" i="1"/>
  <c r="H1468" i="1"/>
  <c r="H1471" i="1"/>
  <c r="H1472" i="1"/>
  <c r="H1473" i="1"/>
  <c r="H1474" i="1"/>
  <c r="H1476" i="1"/>
  <c r="H1477" i="1"/>
  <c r="H1478" i="1"/>
  <c r="H1479" i="1"/>
  <c r="F196" i="4"/>
  <c r="F197" i="4"/>
  <c r="F299" i="4"/>
  <c r="D298" i="4"/>
  <c r="F420" i="4"/>
  <c r="D635" i="4"/>
  <c r="D636" i="4"/>
  <c r="F528" i="4"/>
  <c r="E636" i="4"/>
  <c r="D630" i="1" s="1"/>
  <c r="F12" i="5"/>
  <c r="D7" i="5"/>
  <c r="F225" i="4"/>
  <c r="F300" i="4"/>
  <c r="F312" i="4"/>
  <c r="F352" i="4"/>
  <c r="F364" i="4"/>
  <c r="F416" i="4"/>
  <c r="F421" i="4"/>
  <c r="F473" i="4"/>
  <c r="F485" i="4"/>
  <c r="F529" i="4"/>
  <c r="F581" i="4"/>
  <c r="F603" i="4"/>
  <c r="F13" i="5"/>
  <c r="F69" i="5"/>
  <c r="F79" i="5"/>
  <c r="F119" i="5"/>
  <c r="F135" i="5"/>
  <c r="F149" i="5"/>
  <c r="F180" i="5"/>
  <c r="E309" i="9"/>
  <c r="B309" i="9" s="1"/>
  <c r="F190" i="5"/>
  <c r="E310" i="9"/>
  <c r="B310" i="9" s="1"/>
  <c r="F206" i="5"/>
  <c r="F238" i="5"/>
  <c r="F246" i="5"/>
  <c r="F5" i="6"/>
  <c r="D129" i="6"/>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M213"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7" i="9"/>
  <c r="E167" i="9" s="1"/>
  <c r="B167" i="9" s="1"/>
  <c r="G165" i="9"/>
  <c r="E165" i="9" s="1"/>
  <c r="B165" i="9" s="1"/>
  <c r="G163" i="9"/>
  <c r="E163" i="9" s="1"/>
  <c r="B163" i="9" s="1"/>
  <c r="G161" i="9"/>
  <c r="E161" i="9" s="1"/>
  <c r="B161" i="9" s="1"/>
  <c r="I10" i="9"/>
  <c r="G168" i="9"/>
  <c r="E168" i="9" s="1"/>
  <c r="B168" i="9" s="1"/>
  <c r="H166" i="9"/>
  <c r="G164" i="9"/>
  <c r="E164" i="9" s="1"/>
  <c r="B164" i="9" s="1"/>
  <c r="G162" i="9"/>
  <c r="E162" i="9" s="1"/>
  <c r="B162" i="9" s="1"/>
  <c r="F417" i="4"/>
  <c r="E87" i="5"/>
  <c r="D1065" i="1" s="1"/>
  <c r="H1065" i="1" s="1"/>
  <c r="E289" i="9"/>
  <c r="B289" i="9" s="1"/>
  <c r="F88" i="5"/>
  <c r="D146" i="5"/>
  <c r="E176" i="5"/>
  <c r="B315" i="9"/>
  <c r="E314" i="9"/>
  <c r="I10" i="3" s="1"/>
  <c r="D42" i="8"/>
  <c r="B214" i="9"/>
  <c r="B216" i="9"/>
  <c r="B218" i="9"/>
  <c r="B220" i="9"/>
  <c r="B222" i="9"/>
  <c r="B224" i="9"/>
  <c r="B226" i="9"/>
  <c r="B228" i="9"/>
  <c r="B230" i="9"/>
  <c r="B232" i="9"/>
  <c r="B234" i="9"/>
  <c r="B236" i="9"/>
  <c r="B238" i="9"/>
  <c r="B240" i="9"/>
  <c r="B242" i="9"/>
  <c r="B244" i="9"/>
  <c r="G312" i="9" l="1"/>
  <c r="E312" i="9" s="1"/>
  <c r="B312" i="9" s="1"/>
  <c r="H19" i="9"/>
  <c r="E19" i="9" s="1"/>
  <c r="B19" i="9" s="1"/>
  <c r="D1214" i="1"/>
  <c r="I23" i="3"/>
  <c r="E408" i="4"/>
  <c r="D403" i="1" s="1"/>
  <c r="F644" i="4"/>
  <c r="G160" i="1"/>
  <c r="E639" i="4"/>
  <c r="D407" i="1"/>
  <c r="E166" i="9"/>
  <c r="B166" i="9" s="1"/>
  <c r="F213" i="9"/>
  <c r="B213" i="9" s="1"/>
  <c r="F129" i="6"/>
  <c r="C1423" i="1"/>
  <c r="E68" i="5"/>
  <c r="F7" i="5"/>
  <c r="H20" i="3"/>
  <c r="C985" i="1"/>
  <c r="F636" i="4"/>
  <c r="C630" i="1"/>
  <c r="D407" i="4"/>
  <c r="F298" i="4"/>
  <c r="C293" i="1"/>
  <c r="I28" i="3"/>
  <c r="D1435" i="1"/>
  <c r="G21" i="9"/>
  <c r="H21" i="9"/>
  <c r="D151" i="4"/>
  <c r="F152" i="4"/>
  <c r="C148" i="1"/>
  <c r="F106" i="4"/>
  <c r="C102" i="1"/>
  <c r="F50" i="4"/>
  <c r="C46" i="1"/>
  <c r="D6" i="4"/>
  <c r="I1479" i="1"/>
  <c r="I1477" i="1"/>
  <c r="I1473" i="1"/>
  <c r="I1471" i="1"/>
  <c r="I1467" i="1"/>
  <c r="I1465" i="1"/>
  <c r="I1463" i="1"/>
  <c r="G1065" i="1"/>
  <c r="F146" i="5"/>
  <c r="C1124" i="1"/>
  <c r="K1450" i="9"/>
  <c r="G313" i="9"/>
  <c r="E313" i="9" s="1"/>
  <c r="B313" i="9" s="1"/>
  <c r="I34" i="3"/>
  <c r="C1517" i="1"/>
  <c r="E175" i="5"/>
  <c r="D1152" i="1" s="1"/>
  <c r="I22" i="3"/>
  <c r="D1153" i="1"/>
  <c r="D141" i="6"/>
  <c r="D68" i="5"/>
  <c r="F635" i="4"/>
  <c r="C629" i="1"/>
  <c r="I35" i="3"/>
  <c r="C1518" i="1"/>
  <c r="D175" i="5"/>
  <c r="F176" i="5"/>
  <c r="H22" i="3"/>
  <c r="C1153" i="1"/>
  <c r="D408" i="4"/>
  <c r="F350" i="4"/>
  <c r="C345" i="1"/>
  <c r="E407" i="4"/>
  <c r="D402" i="1" s="1"/>
  <c r="D293" i="1"/>
  <c r="F124" i="4"/>
  <c r="C120" i="1"/>
  <c r="F82" i="4"/>
  <c r="C78" i="1"/>
  <c r="F44" i="4"/>
  <c r="C40" i="1"/>
  <c r="I1478" i="1"/>
  <c r="I1476" i="1"/>
  <c r="I1474" i="1"/>
  <c r="I1472" i="1"/>
  <c r="I1468" i="1"/>
  <c r="I1466" i="1"/>
  <c r="I1464" i="1"/>
  <c r="I1459" i="1"/>
  <c r="I1457" i="1"/>
  <c r="I1455" i="1"/>
  <c r="I1452" i="1"/>
  <c r="I1450" i="1"/>
  <c r="I1448" i="1"/>
  <c r="I1446" i="1"/>
  <c r="E289" i="4"/>
  <c r="I17" i="3"/>
  <c r="D147" i="1"/>
  <c r="I1444" i="1"/>
  <c r="I1442" i="1"/>
  <c r="H1214" i="1" l="1"/>
  <c r="G1214" i="1"/>
  <c r="H1153" i="1"/>
  <c r="G1153" i="1"/>
  <c r="G1518" i="1"/>
  <c r="H1518" i="1"/>
  <c r="H629" i="1"/>
  <c r="G629" i="1"/>
  <c r="F68" i="5"/>
  <c r="H21" i="3"/>
  <c r="C1046" i="1"/>
  <c r="H40" i="1"/>
  <c r="G40" i="1"/>
  <c r="G78" i="1"/>
  <c r="H78" i="1"/>
  <c r="G120" i="1"/>
  <c r="H120" i="1"/>
  <c r="H345" i="1"/>
  <c r="G345" i="1"/>
  <c r="F408" i="4"/>
  <c r="C403" i="1"/>
  <c r="F175" i="5"/>
  <c r="C1152" i="1"/>
  <c r="F141" i="6"/>
  <c r="C1435" i="1"/>
  <c r="H28" i="3"/>
  <c r="G46" i="1"/>
  <c r="H46" i="1"/>
  <c r="H102" i="1"/>
  <c r="G102" i="1"/>
  <c r="G148" i="1"/>
  <c r="H148" i="1"/>
  <c r="D289" i="4"/>
  <c r="D290" i="4" s="1"/>
  <c r="F151" i="4"/>
  <c r="H17" i="3"/>
  <c r="C147" i="1"/>
  <c r="E21" i="9"/>
  <c r="H630" i="1"/>
  <c r="G630" i="1"/>
  <c r="H985" i="1"/>
  <c r="G985" i="1"/>
  <c r="I21" i="3"/>
  <c r="D1046" i="1"/>
  <c r="E6" i="5"/>
  <c r="G1423" i="1"/>
  <c r="H1423" i="1"/>
  <c r="H9" i="3"/>
  <c r="E291" i="4"/>
  <c r="D287" i="1" s="1"/>
  <c r="E413" i="4"/>
  <c r="D285" i="1"/>
  <c r="E290" i="4"/>
  <c r="D286" i="1" s="1"/>
  <c r="H1517" i="1"/>
  <c r="G1517" i="1"/>
  <c r="H11" i="3"/>
  <c r="H1124" i="1"/>
  <c r="G1124" i="1"/>
  <c r="E311" i="9"/>
  <c r="D412" i="4"/>
  <c r="F6" i="4"/>
  <c r="H16" i="3"/>
  <c r="C2" i="1"/>
  <c r="H293" i="1"/>
  <c r="G293" i="1"/>
  <c r="F407" i="4"/>
  <c r="C402" i="1"/>
  <c r="D6" i="5"/>
  <c r="G317" i="9"/>
  <c r="E317" i="9" s="1"/>
  <c r="D633" i="1"/>
  <c r="G284" i="9" l="1"/>
  <c r="E284" i="9" s="1"/>
  <c r="B284" i="9" s="1"/>
  <c r="G278" i="9"/>
  <c r="F6" i="5"/>
  <c r="C984" i="1"/>
  <c r="D639" i="4"/>
  <c r="F412" i="4"/>
  <c r="C407" i="1"/>
  <c r="N3" i="9"/>
  <c r="I11" i="3"/>
  <c r="H278" i="9"/>
  <c r="D984" i="1"/>
  <c r="G147" i="1"/>
  <c r="H147" i="1"/>
  <c r="B317" i="9"/>
  <c r="E316" i="9"/>
  <c r="H402" i="1"/>
  <c r="G402" i="1"/>
  <c r="H2" i="1"/>
  <c r="G2" i="1"/>
  <c r="F290" i="4"/>
  <c r="C286" i="1"/>
  <c r="E640" i="4"/>
  <c r="E415" i="4"/>
  <c r="D410" i="1" s="1"/>
  <c r="D408" i="1"/>
  <c r="E414" i="4"/>
  <c r="D409" i="1" s="1"/>
  <c r="K3" i="9"/>
  <c r="I9" i="3"/>
  <c r="B21" i="9"/>
  <c r="D413" i="4"/>
  <c r="D291" i="4"/>
  <c r="F289" i="4"/>
  <c r="C285" i="1"/>
  <c r="G1435" i="1"/>
  <c r="H1435" i="1"/>
  <c r="H1152" i="1"/>
  <c r="G1152" i="1"/>
  <c r="H403" i="1"/>
  <c r="G403" i="1"/>
  <c r="H1046" i="1"/>
  <c r="G1046" i="1"/>
  <c r="H285" i="1" l="1"/>
  <c r="G285" i="1"/>
  <c r="F639" i="4"/>
  <c r="C633" i="1"/>
  <c r="F291" i="4"/>
  <c r="C287" i="1"/>
  <c r="H286" i="1"/>
  <c r="G286" i="1"/>
  <c r="D640" i="4"/>
  <c r="D415" i="4"/>
  <c r="F413" i="4"/>
  <c r="C408" i="1"/>
  <c r="E642" i="4"/>
  <c r="D634" i="1"/>
  <c r="E641" i="4"/>
  <c r="H407" i="1"/>
  <c r="G407" i="1"/>
  <c r="D414" i="4"/>
  <c r="H8" i="3"/>
  <c r="H984" i="1"/>
  <c r="G984" i="1"/>
  <c r="E278" i="9"/>
  <c r="M3" i="9" l="1"/>
  <c r="E645" i="4"/>
  <c r="D635" i="1"/>
  <c r="E646" i="4"/>
  <c r="D636" i="1"/>
  <c r="D642" i="4"/>
  <c r="F640" i="4"/>
  <c r="C634" i="1"/>
  <c r="B278" i="9"/>
  <c r="E277" i="9"/>
  <c r="I8" i="3" s="1"/>
  <c r="F414" i="4"/>
  <c r="C409" i="1"/>
  <c r="H408" i="1"/>
  <c r="G408" i="1"/>
  <c r="F415" i="4"/>
  <c r="C410" i="1"/>
  <c r="H287" i="1"/>
  <c r="G287" i="1"/>
  <c r="H633" i="1"/>
  <c r="G633" i="1"/>
  <c r="D641" i="4"/>
  <c r="D645" i="4" l="1"/>
  <c r="F641" i="4"/>
  <c r="C635" i="1"/>
  <c r="H410" i="1"/>
  <c r="G410" i="1"/>
  <c r="H409" i="1"/>
  <c r="G409" i="1"/>
  <c r="H634" i="1"/>
  <c r="G634" i="1"/>
  <c r="D646" i="4"/>
  <c r="F642" i="4"/>
  <c r="C636" i="1"/>
  <c r="I19" i="3"/>
  <c r="D640" i="1"/>
  <c r="I18" i="3"/>
  <c r="D639" i="1"/>
  <c r="G276" i="9" l="1"/>
  <c r="E276" i="9" s="1"/>
  <c r="B276" i="9" s="1"/>
  <c r="H636" i="1"/>
  <c r="G636" i="1"/>
  <c r="F646" i="4"/>
  <c r="H19" i="3"/>
  <c r="C640" i="1"/>
  <c r="H635" i="1"/>
  <c r="G635" i="1"/>
  <c r="F645" i="4"/>
  <c r="H18" i="3"/>
  <c r="C639" i="1"/>
  <c r="H7" i="3" l="1"/>
  <c r="J3" i="9" s="1"/>
  <c r="H639" i="1"/>
  <c r="G639" i="1"/>
  <c r="H640" i="1"/>
  <c r="G640" i="1"/>
  <c r="G274" i="9" l="1"/>
  <c r="L272" i="9"/>
  <c r="H274" i="9"/>
  <c r="M272" i="9"/>
  <c r="G18" i="9"/>
  <c r="H18" i="9"/>
  <c r="J13" i="9"/>
  <c r="I12" i="9"/>
  <c r="K10" i="9"/>
  <c r="J9" i="9"/>
  <c r="I8" i="9"/>
  <c r="K6" i="9"/>
  <c r="J5" i="9"/>
  <c r="I13" i="9"/>
  <c r="K11" i="9"/>
  <c r="J10" i="9"/>
  <c r="I9" i="9"/>
  <c r="K7" i="9"/>
  <c r="J6" i="9"/>
  <c r="I5" i="9"/>
  <c r="I17" i="9"/>
  <c r="L16" i="9"/>
  <c r="M15" i="9"/>
  <c r="J17" i="9"/>
  <c r="M16" i="9"/>
  <c r="L15" i="9"/>
  <c r="G17" i="9"/>
  <c r="H15" i="9"/>
  <c r="H17" i="9"/>
  <c r="G15" i="9"/>
  <c r="K12" i="9"/>
  <c r="J11" i="9"/>
  <c r="K8" i="9"/>
  <c r="J7" i="9"/>
  <c r="I6" i="9"/>
  <c r="K13" i="9"/>
  <c r="J12" i="9"/>
  <c r="I11" i="9"/>
  <c r="K9" i="9"/>
  <c r="J8" i="9"/>
  <c r="I7" i="9"/>
  <c r="K5" i="9"/>
  <c r="G16" i="9"/>
  <c r="H16" i="9"/>
  <c r="E15" i="9" l="1"/>
  <c r="E11" i="9"/>
  <c r="B11" i="9" s="1"/>
  <c r="F15" i="9"/>
  <c r="F16" i="9"/>
  <c r="E10" i="9"/>
  <c r="B10" i="9" s="1"/>
  <c r="E13" i="9"/>
  <c r="B13" i="9" s="1"/>
  <c r="E12" i="9"/>
  <c r="B12" i="9" s="1"/>
  <c r="F272" i="9"/>
  <c r="E5" i="9"/>
  <c r="E16" i="9"/>
  <c r="E7" i="9"/>
  <c r="B7" i="9" s="1"/>
  <c r="E6" i="9"/>
  <c r="B6" i="9" s="1"/>
  <c r="E17" i="9"/>
  <c r="B17" i="9" s="1"/>
  <c r="E9" i="9"/>
  <c r="B9" i="9" s="1"/>
  <c r="E8" i="9"/>
  <c r="B8" i="9" s="1"/>
  <c r="E18" i="9"/>
  <c r="B18" i="9" s="1"/>
  <c r="E274" i="9"/>
  <c r="B15" i="9" l="1"/>
  <c r="B16" i="9"/>
  <c r="F14" i="9"/>
  <c r="E14" i="9"/>
  <c r="B272" i="9"/>
  <c r="F20" i="9"/>
  <c r="B274" i="9"/>
  <c r="E20" i="9"/>
  <c r="I7" i="3" s="1"/>
  <c r="B5" i="9"/>
  <c r="E4" i="9"/>
  <c r="E3" i="9" l="1"/>
  <c r="F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<sst xmlns="http://schemas.openxmlformats.org/spreadsheetml/2006/main" count="4369" uniqueCount="3421">
  <si>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</si>
  <si>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</si>
  <si>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</si>
  <si>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</si>
  <si>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</si>
  <si>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</si>
  <si>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</si>
  <si>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</si>
  <si>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</si>
  <si>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</si>
  <si>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</si>
  <si>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</si>
  <si>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</si>
  <si>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</si>
  <si>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</si>
  <si>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</si>
  <si>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</si>
  <si>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</si>
  <si>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</si>
  <si>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</si>
  <si>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</si>
  <si>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</si>
  <si>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</si>
  <si>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</si>
  <si>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</si>
  <si>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</si>
  <si>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</si>
  <si>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</si>
  <si>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</si>
  <si>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</si>
  <si>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</si>
  <si>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GIMNAZIJA SESVETE</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</si>
  <si>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</si>
  <si>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</si>
  <si>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</si>
  <si>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</si>
  <si>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</si>
  <si>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</si>
  <si>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</si>
  <si>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</si>
  <si>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</si>
  <si>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</si>
  <si>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</si>
  <si>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</si>
  <si>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</si>
  <si>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</si>
  <si>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</si>
  <si>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</si>
  <si>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</si>
  <si>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16738 - GIMNAZIJA SESVETE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</si>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</sst>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1419096.45</v>
      </c>
      <c r="D2" s="6">
        <f>'PR-RAS'!E6</f>
        <v>1604403.56</v>
      </c>
      <c r="E2" s="6">
        <v>0</v>
      </c>
      <c r="F2" s="6">
        <v>0</v>
      </c>
      <c r="G2" s="7">
        <f t="shared" ref="G2:G264" si="0">(B2/1000)*(C2*1+D2*2)</f>
        <v>4627.9035700000004</v>
      </c>
      <c r="H2" s="7">
        <f t="shared" ref="H2:H264" si="1">ABS(C2-ROUND(C2,0))+ABS(D2-ROUND(D2,0))</f>
        <v>0.88999999989755452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1199847.83</v>
      </c>
      <c r="D46" s="1">
        <f>'PR-RAS'!E50</f>
        <v>1268252.07</v>
      </c>
      <c r="E46" s="1">
        <v>0</v>
      </c>
      <c r="F46" s="1">
        <v>0</v>
      </c>
      <c r="G46" s="2">
        <f t="shared" si="0"/>
        <v>168135.83864999999</v>
      </c>
      <c r="H46" s="2">
        <f t="shared" si="1"/>
        <v>0.23999999999068677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1172568.03</v>
      </c>
      <c r="D64" s="1">
        <f>'PR-RAS'!E68</f>
        <v>1266459.26</v>
      </c>
      <c r="E64" s="1">
        <v>0</v>
      </c>
      <c r="F64" s="1">
        <v>0</v>
      </c>
      <c r="G64" s="2">
        <f t="shared" si="0"/>
        <v>233445.65265</v>
      </c>
      <c r="H64" s="2">
        <f t="shared" si="1"/>
        <v>0.2900000000372529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1171904.42</v>
      </c>
      <c r="D65" s="1">
        <f>'PR-RAS'!E69</f>
        <v>1265796.26</v>
      </c>
      <c r="E65" s="1">
        <v>0</v>
      </c>
      <c r="F65" s="1">
        <v>0</v>
      </c>
      <c r="G65" s="2">
        <f t="shared" si="0"/>
        <v>237023.80416</v>
      </c>
      <c r="H65" s="2">
        <f t="shared" si="1"/>
        <v>0.67999999993480742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663.61</v>
      </c>
      <c r="D66" s="1">
        <f>'PR-RAS'!E70</f>
        <v>663</v>
      </c>
      <c r="E66" s="1">
        <v>0</v>
      </c>
      <c r="F66" s="1">
        <v>0</v>
      </c>
      <c r="G66" s="2">
        <f t="shared" si="0"/>
        <v>129.32465000000002</v>
      </c>
      <c r="H66" s="2">
        <f t="shared" si="1"/>
        <v>0.38999999999998636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27279.8</v>
      </c>
      <c r="D73" s="1">
        <f>'PR-RAS'!E77</f>
        <v>1792.81</v>
      </c>
      <c r="E73" s="1">
        <v>0</v>
      </c>
      <c r="F73" s="1">
        <v>0</v>
      </c>
      <c r="G73" s="2">
        <f t="shared" si="0"/>
        <v>2222.3102399999998</v>
      </c>
      <c r="H73" s="2">
        <f t="shared" si="1"/>
        <v>0.39000000000078217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27279.8</v>
      </c>
      <c r="D76" s="1">
        <f>'PR-RAS'!E80</f>
        <v>1792.81</v>
      </c>
      <c r="E76" s="1">
        <v>0</v>
      </c>
      <c r="F76" s="1">
        <v>0</v>
      </c>
      <c r="G76" s="2">
        <f t="shared" si="0"/>
        <v>2314.9064999999996</v>
      </c>
      <c r="H76" s="2">
        <f t="shared" si="1"/>
        <v>0.39000000000078217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0.25</v>
      </c>
      <c r="D78" s="1">
        <f>'PR-RAS'!E82</f>
        <v>2.91</v>
      </c>
      <c r="E78" s="1">
        <v>0</v>
      </c>
      <c r="F78" s="1">
        <v>0</v>
      </c>
      <c r="G78" s="2">
        <f t="shared" si="0"/>
        <v>0.46739000000000003</v>
      </c>
      <c r="H78" s="2">
        <f t="shared" si="1"/>
        <v>0.33999999999999986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0.25</v>
      </c>
      <c r="D79" s="1">
        <f>'PR-RAS'!E83</f>
        <v>2.91</v>
      </c>
      <c r="E79" s="1">
        <v>0</v>
      </c>
      <c r="F79" s="1">
        <v>0</v>
      </c>
      <c r="G79" s="2">
        <f t="shared" si="0"/>
        <v>0.47346000000000005</v>
      </c>
      <c r="H79" s="2">
        <f t="shared" si="1"/>
        <v>0.33999999999999986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0.25</v>
      </c>
      <c r="D81" s="1">
        <f>'PR-RAS'!E85</f>
        <v>2.91</v>
      </c>
      <c r="E81" s="1">
        <v>0</v>
      </c>
      <c r="F81" s="1">
        <v>0</v>
      </c>
      <c r="G81" s="2">
        <f t="shared" si="0"/>
        <v>0.48560000000000003</v>
      </c>
      <c r="H81" s="2">
        <f t="shared" si="1"/>
        <v>0.33999999999999986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1938.89</v>
      </c>
      <c r="D102" s="1">
        <f>'PR-RAS'!E106</f>
        <v>12327.33</v>
      </c>
      <c r="E102" s="1">
        <v>0</v>
      </c>
      <c r="F102" s="1">
        <v>0</v>
      </c>
      <c r="G102" s="2">
        <f t="shared" si="0"/>
        <v>2685.9485500000001</v>
      </c>
      <c r="H102" s="2">
        <f t="shared" si="1"/>
        <v>0.4399999999998272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1938.89</v>
      </c>
      <c r="D108" s="1">
        <f>'PR-RAS'!E112</f>
        <v>12327.33</v>
      </c>
      <c r="E108" s="1">
        <v>0</v>
      </c>
      <c r="F108" s="1">
        <v>0</v>
      </c>
      <c r="G108" s="2">
        <f t="shared" si="0"/>
        <v>2845.5098499999999</v>
      </c>
      <c r="H108" s="2">
        <f t="shared" si="1"/>
        <v>0.4399999999998272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1938.89</v>
      </c>
      <c r="D113" s="1">
        <f>'PR-RAS'!E117</f>
        <v>12327.33</v>
      </c>
      <c r="E113" s="1">
        <v>0</v>
      </c>
      <c r="F113" s="1">
        <v>0</v>
      </c>
      <c r="G113" s="2">
        <f t="shared" si="0"/>
        <v>2978.4776000000002</v>
      </c>
      <c r="H113" s="2">
        <f t="shared" si="1"/>
        <v>0.4399999999998272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63714.68</v>
      </c>
      <c r="D120" s="1">
        <f>'PR-RAS'!E124</f>
        <v>62014.39</v>
      </c>
      <c r="E120" s="1">
        <v>0</v>
      </c>
      <c r="F120" s="1">
        <v>0</v>
      </c>
      <c r="G120" s="2">
        <f t="shared" si="0"/>
        <v>22341.471739999997</v>
      </c>
      <c r="H120" s="2">
        <f t="shared" si="1"/>
        <v>0.70999999999912689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61489.14</v>
      </c>
      <c r="D121" s="1">
        <f>'PR-RAS'!E125</f>
        <v>60167.49</v>
      </c>
      <c r="E121" s="1">
        <v>0</v>
      </c>
      <c r="F121" s="1">
        <v>0</v>
      </c>
      <c r="G121" s="2">
        <f t="shared" si="0"/>
        <v>21818.894399999997</v>
      </c>
      <c r="H121" s="2">
        <f t="shared" si="1"/>
        <v>0.62999999999738066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61489.14</v>
      </c>
      <c r="D123" s="1">
        <f>'PR-RAS'!E127</f>
        <v>60167.49</v>
      </c>
      <c r="E123" s="1">
        <v>0</v>
      </c>
      <c r="F123" s="1">
        <v>0</v>
      </c>
      <c r="G123" s="2">
        <f t="shared" si="0"/>
        <v>22182.54264</v>
      </c>
      <c r="H123" s="2">
        <f t="shared" si="1"/>
        <v>0.62999999999738066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2225.5400000000004</v>
      </c>
      <c r="D124" s="1">
        <f>'PR-RAS'!E128</f>
        <v>1846.9</v>
      </c>
      <c r="E124" s="1">
        <v>0</v>
      </c>
      <c r="F124" s="1">
        <v>0</v>
      </c>
      <c r="G124" s="2">
        <f t="shared" si="0"/>
        <v>728.07881999999995</v>
      </c>
      <c r="H124" s="2">
        <f t="shared" si="1"/>
        <v>0.55999999999949068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155.28</v>
      </c>
      <c r="D125" s="1">
        <f>'PR-RAS'!E129</f>
        <v>0</v>
      </c>
      <c r="E125" s="1">
        <v>0</v>
      </c>
      <c r="F125" s="1">
        <v>0</v>
      </c>
      <c r="G125" s="2">
        <f t="shared" si="0"/>
        <v>19.254719999999999</v>
      </c>
      <c r="H125" s="2">
        <f t="shared" si="1"/>
        <v>0.28000000000000114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2070.2600000000002</v>
      </c>
      <c r="D126" s="1">
        <f>'PR-RAS'!E130</f>
        <v>1846.9</v>
      </c>
      <c r="E126" s="1">
        <v>0</v>
      </c>
      <c r="F126" s="1">
        <v>0</v>
      </c>
      <c r="G126" s="2">
        <f t="shared" si="0"/>
        <v>720.50750000000005</v>
      </c>
      <c r="H126" s="2">
        <f t="shared" si="1"/>
        <v>0.36000000000012733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153361.21000000002</v>
      </c>
      <c r="D129" s="1">
        <f>'PR-RAS'!E133</f>
        <v>261806.86</v>
      </c>
      <c r="E129" s="1">
        <v>0</v>
      </c>
      <c r="F129" s="1">
        <v>0</v>
      </c>
      <c r="G129" s="2">
        <f t="shared" si="0"/>
        <v>86652.791039999996</v>
      </c>
      <c r="H129" s="2">
        <f t="shared" si="1"/>
        <v>0.3500000000349246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153361.21000000002</v>
      </c>
      <c r="D130" s="1">
        <f>'PR-RAS'!E134</f>
        <v>261806.86</v>
      </c>
      <c r="E130" s="1">
        <v>0</v>
      </c>
      <c r="F130" s="1">
        <v>0</v>
      </c>
      <c r="G130" s="2">
        <f t="shared" si="0"/>
        <v>87329.765969999993</v>
      </c>
      <c r="H130" s="2">
        <f t="shared" si="1"/>
        <v>0.3500000000349246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152631.45000000001</v>
      </c>
      <c r="D131" s="1">
        <f>'PR-RAS'!E135</f>
        <v>209302.09</v>
      </c>
      <c r="E131" s="1">
        <v>0</v>
      </c>
      <c r="F131" s="1">
        <v>0</v>
      </c>
      <c r="G131" s="2">
        <f t="shared" si="0"/>
        <v>74260.631900000008</v>
      </c>
      <c r="H131" s="2">
        <f t="shared" si="1"/>
        <v>0.54000000000814907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729.76</v>
      </c>
      <c r="D132" s="1">
        <f>'PR-RAS'!E136</f>
        <v>52504.77</v>
      </c>
      <c r="E132" s="1">
        <v>0</v>
      </c>
      <c r="F132" s="1">
        <v>0</v>
      </c>
      <c r="G132" s="2">
        <f t="shared" si="0"/>
        <v>13851.8483</v>
      </c>
      <c r="H132" s="2">
        <f t="shared" si="1"/>
        <v>0.47000000000321052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233.59</v>
      </c>
      <c r="D135" s="1">
        <f>'PR-RAS'!E139</f>
        <v>0</v>
      </c>
      <c r="E135" s="1">
        <v>0</v>
      </c>
      <c r="F135" s="1">
        <v>0</v>
      </c>
      <c r="G135" s="2">
        <f t="shared" si="0"/>
        <v>31.301060000000003</v>
      </c>
      <c r="H135" s="2">
        <f t="shared" si="1"/>
        <v>0.40999999999999659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233.59</v>
      </c>
      <c r="D146" s="1">
        <f>'PR-RAS'!E150</f>
        <v>0</v>
      </c>
      <c r="E146" s="1">
        <v>0</v>
      </c>
      <c r="F146" s="1">
        <v>0</v>
      </c>
      <c r="G146" s="2">
        <f t="shared" si="0"/>
        <v>33.870550000000001</v>
      </c>
      <c r="H146" s="2">
        <f t="shared" si="1"/>
        <v>0.40999999999999659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1351124.4200000002</v>
      </c>
      <c r="D147" s="1">
        <f>'PR-RAS'!E151</f>
        <v>1611527.9599999997</v>
      </c>
      <c r="E147" s="1">
        <v>0</v>
      </c>
      <c r="F147" s="1">
        <v>0</v>
      </c>
      <c r="G147" s="2">
        <f t="shared" si="0"/>
        <v>667830.32963999989</v>
      </c>
      <c r="H147" s="2">
        <f t="shared" si="1"/>
        <v>0.46000000042840838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1151859.54</v>
      </c>
      <c r="D148" s="1">
        <f>'PR-RAS'!E152</f>
        <v>1258804.0699999998</v>
      </c>
      <c r="E148" s="1">
        <v>0</v>
      </c>
      <c r="F148" s="1">
        <v>0</v>
      </c>
      <c r="G148" s="2">
        <f t="shared" si="0"/>
        <v>539411.74895999988</v>
      </c>
      <c r="H148" s="2">
        <f t="shared" si="1"/>
        <v>0.52999999979510903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952152.4800000001</v>
      </c>
      <c r="D149" s="1">
        <f>'PR-RAS'!E153</f>
        <v>1045554.88</v>
      </c>
      <c r="E149" s="1">
        <v>0</v>
      </c>
      <c r="F149" s="1">
        <v>0</v>
      </c>
      <c r="G149" s="2">
        <f t="shared" si="0"/>
        <v>450402.81151999999</v>
      </c>
      <c r="H149" s="2">
        <f t="shared" si="1"/>
        <v>0.60000000009313226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951302.92</v>
      </c>
      <c r="D150" s="1">
        <f>'PR-RAS'!E154</f>
        <v>1042141.71</v>
      </c>
      <c r="E150" s="1">
        <v>0</v>
      </c>
      <c r="F150" s="1">
        <v>0</v>
      </c>
      <c r="G150" s="2">
        <f t="shared" si="0"/>
        <v>452302.36465999996</v>
      </c>
      <c r="H150" s="2">
        <f t="shared" si="1"/>
        <v>0.36999999999534339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701.91</v>
      </c>
      <c r="D152" s="1">
        <f>'PR-RAS'!E156</f>
        <v>3117.87</v>
      </c>
      <c r="E152" s="1">
        <v>0</v>
      </c>
      <c r="F152" s="1">
        <v>0</v>
      </c>
      <c r="G152" s="2">
        <f t="shared" si="0"/>
        <v>1047.5851499999999</v>
      </c>
      <c r="H152" s="2">
        <f t="shared" si="1"/>
        <v>0.22000000000014097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147.65</v>
      </c>
      <c r="D153" s="1">
        <f>'PR-RAS'!E157</f>
        <v>295.3</v>
      </c>
      <c r="E153" s="1">
        <v>0</v>
      </c>
      <c r="F153" s="1">
        <v>0</v>
      </c>
      <c r="G153" s="2">
        <f t="shared" si="0"/>
        <v>112.214</v>
      </c>
      <c r="H153" s="2">
        <f t="shared" si="1"/>
        <v>0.65000000000000568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48844.28</v>
      </c>
      <c r="D154" s="1">
        <f>'PR-RAS'!E158</f>
        <v>46645.51</v>
      </c>
      <c r="E154" s="1">
        <v>0</v>
      </c>
      <c r="F154" s="1">
        <v>0</v>
      </c>
      <c r="G154" s="2">
        <f t="shared" si="0"/>
        <v>21746.700899999996</v>
      </c>
      <c r="H154" s="2">
        <f t="shared" si="1"/>
        <v>0.76999999999679858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150862.78</v>
      </c>
      <c r="D155" s="1">
        <f>'PR-RAS'!E159</f>
        <v>166603.68</v>
      </c>
      <c r="E155" s="1">
        <v>0</v>
      </c>
      <c r="F155" s="1">
        <v>0</v>
      </c>
      <c r="G155" s="2">
        <f t="shared" si="0"/>
        <v>74546.801560000007</v>
      </c>
      <c r="H155" s="2">
        <f t="shared" si="1"/>
        <v>0.54000000000814907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150431.06</v>
      </c>
      <c r="D157" s="1">
        <f>'PR-RAS'!E161</f>
        <v>166570.85</v>
      </c>
      <c r="E157" s="1">
        <v>0</v>
      </c>
      <c r="F157" s="1">
        <v>0</v>
      </c>
      <c r="G157" s="2">
        <f t="shared" si="0"/>
        <v>75437.350560000006</v>
      </c>
      <c r="H157" s="2">
        <f t="shared" si="1"/>
        <v>0.20999999999185093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431.72</v>
      </c>
      <c r="D158" s="1">
        <f>'PR-RAS'!E162</f>
        <v>32.83</v>
      </c>
      <c r="E158" s="1">
        <v>0</v>
      </c>
      <c r="F158" s="1">
        <v>0</v>
      </c>
      <c r="G158" s="2">
        <f t="shared" si="0"/>
        <v>78.088660000000004</v>
      </c>
      <c r="H158" s="2">
        <f t="shared" si="1"/>
        <v>0.44999999999997442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187664.09999999998</v>
      </c>
      <c r="D159" s="1">
        <f>'PR-RAS'!E163</f>
        <v>347956.77</v>
      </c>
      <c r="E159" s="1">
        <v>0</v>
      </c>
      <c r="F159" s="1">
        <v>0</v>
      </c>
      <c r="G159" s="2">
        <f t="shared" si="0"/>
        <v>139605.26712</v>
      </c>
      <c r="H159" s="2">
        <f t="shared" si="1"/>
        <v>0.32999999995809048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30812.239999999998</v>
      </c>
      <c r="D160" s="1">
        <f>'PR-RAS'!E164</f>
        <v>64795.68</v>
      </c>
      <c r="E160" s="1">
        <v>0</v>
      </c>
      <c r="F160" s="1">
        <v>0</v>
      </c>
      <c r="G160" s="2">
        <f t="shared" si="0"/>
        <v>25504.172400000003</v>
      </c>
      <c r="H160" s="2">
        <f t="shared" si="1"/>
        <v>0.55999999999767169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7241.55</v>
      </c>
      <c r="D161" s="1">
        <f>'PR-RAS'!E165</f>
        <v>14862.18</v>
      </c>
      <c r="E161" s="1">
        <v>0</v>
      </c>
      <c r="F161" s="1">
        <v>0</v>
      </c>
      <c r="G161" s="2">
        <f t="shared" si="0"/>
        <v>5914.5456000000004</v>
      </c>
      <c r="H161" s="2">
        <f t="shared" si="1"/>
        <v>0.63000000000010914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22187.39</v>
      </c>
      <c r="D162" s="1">
        <f>'PR-RAS'!E166</f>
        <v>25814.41</v>
      </c>
      <c r="E162" s="1">
        <v>0</v>
      </c>
      <c r="F162" s="1">
        <v>0</v>
      </c>
      <c r="G162" s="2">
        <f t="shared" si="0"/>
        <v>11884.409809999999</v>
      </c>
      <c r="H162" s="2">
        <f t="shared" si="1"/>
        <v>0.7999999999992724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1288.8</v>
      </c>
      <c r="D163" s="1">
        <f>'PR-RAS'!E167</f>
        <v>24100.69</v>
      </c>
      <c r="E163" s="1">
        <v>0</v>
      </c>
      <c r="F163" s="1">
        <v>0</v>
      </c>
      <c r="G163" s="2">
        <f t="shared" si="0"/>
        <v>8017.4091600000002</v>
      </c>
      <c r="H163" s="2">
        <f t="shared" si="1"/>
        <v>0.51000000000135515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94.5</v>
      </c>
      <c r="D164" s="1">
        <f>'PR-RAS'!E168</f>
        <v>18.399999999999999</v>
      </c>
      <c r="E164" s="1">
        <v>0</v>
      </c>
      <c r="F164" s="1">
        <v>0</v>
      </c>
      <c r="G164" s="2">
        <f t="shared" si="0"/>
        <v>21.401900000000001</v>
      </c>
      <c r="H164" s="2">
        <f t="shared" si="1"/>
        <v>0.89999999999999858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93621.93</v>
      </c>
      <c r="D165" s="1">
        <f>'PR-RAS'!E169</f>
        <v>129158.14</v>
      </c>
      <c r="E165" s="1">
        <v>0</v>
      </c>
      <c r="F165" s="1">
        <v>0</v>
      </c>
      <c r="G165" s="2">
        <f t="shared" si="0"/>
        <v>57717.866439999998</v>
      </c>
      <c r="H165" s="2">
        <f t="shared" si="1"/>
        <v>0.21000000000640284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13413.61</v>
      </c>
      <c r="D166" s="1">
        <f>'PR-RAS'!E170</f>
        <v>16700.45</v>
      </c>
      <c r="E166" s="1">
        <v>0</v>
      </c>
      <c r="F166" s="1">
        <v>0</v>
      </c>
      <c r="G166" s="2">
        <f t="shared" si="0"/>
        <v>7724.394150000001</v>
      </c>
      <c r="H166" s="2">
        <f t="shared" si="1"/>
        <v>0.84000000000014552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1653.75</v>
      </c>
      <c r="D167" s="1">
        <f>'PR-RAS'!E171</f>
        <v>813.23</v>
      </c>
      <c r="E167" s="1">
        <v>0</v>
      </c>
      <c r="F167" s="1">
        <v>0</v>
      </c>
      <c r="G167" s="2">
        <f t="shared" si="0"/>
        <v>544.51486</v>
      </c>
      <c r="H167" s="2">
        <f t="shared" si="1"/>
        <v>0.48000000000001819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74237.48</v>
      </c>
      <c r="D168" s="1">
        <f>'PR-RAS'!E172</f>
        <v>102368.91</v>
      </c>
      <c r="E168" s="1">
        <v>0</v>
      </c>
      <c r="F168" s="1">
        <v>0</v>
      </c>
      <c r="G168" s="2">
        <f t="shared" si="0"/>
        <v>46588.875099999997</v>
      </c>
      <c r="H168" s="2">
        <f t="shared" si="1"/>
        <v>0.569999999992433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2490.66</v>
      </c>
      <c r="D169" s="1">
        <f>'PR-RAS'!E173</f>
        <v>7110.55</v>
      </c>
      <c r="E169" s="1">
        <v>0</v>
      </c>
      <c r="F169" s="1">
        <v>0</v>
      </c>
      <c r="G169" s="2">
        <f t="shared" si="0"/>
        <v>2807.5756800000004</v>
      </c>
      <c r="H169" s="2">
        <f t="shared" si="1"/>
        <v>0.78999999999996362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926.28</v>
      </c>
      <c r="D170" s="1">
        <f>'PR-RAS'!E174</f>
        <v>1702.03</v>
      </c>
      <c r="E170" s="1">
        <v>0</v>
      </c>
      <c r="F170" s="1">
        <v>0</v>
      </c>
      <c r="G170" s="2">
        <f t="shared" si="0"/>
        <v>731.82746000000009</v>
      </c>
      <c r="H170" s="2">
        <f t="shared" si="1"/>
        <v>0.30999999999994543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900.15</v>
      </c>
      <c r="D172" s="1">
        <f>'PR-RAS'!E176</f>
        <v>462.97</v>
      </c>
      <c r="E172" s="1">
        <v>0</v>
      </c>
      <c r="F172" s="1">
        <v>0</v>
      </c>
      <c r="G172" s="2">
        <f t="shared" si="0"/>
        <v>312.26139000000006</v>
      </c>
      <c r="H172" s="2">
        <f t="shared" si="1"/>
        <v>0.17999999999994998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40511.29</v>
      </c>
      <c r="D173" s="1">
        <f>'PR-RAS'!E177</f>
        <v>134984.09000000003</v>
      </c>
      <c r="E173" s="1">
        <v>0</v>
      </c>
      <c r="F173" s="1">
        <v>0</v>
      </c>
      <c r="G173" s="2">
        <f t="shared" si="0"/>
        <v>53402.468840000001</v>
      </c>
      <c r="H173" s="2">
        <f t="shared" si="1"/>
        <v>0.38000000002648449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3044.42</v>
      </c>
      <c r="D174" s="1">
        <f>'PR-RAS'!E178</f>
        <v>2612.33</v>
      </c>
      <c r="E174" s="1">
        <v>0</v>
      </c>
      <c r="F174" s="1">
        <v>0</v>
      </c>
      <c r="G174" s="2">
        <f t="shared" si="0"/>
        <v>1430.5508399999999</v>
      </c>
      <c r="H174" s="2">
        <f t="shared" si="1"/>
        <v>0.75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15182.16</v>
      </c>
      <c r="D175" s="1">
        <f>'PR-RAS'!E179</f>
        <v>102098.3</v>
      </c>
      <c r="E175" s="1">
        <v>0</v>
      </c>
      <c r="F175" s="1">
        <v>0</v>
      </c>
      <c r="G175" s="2">
        <f t="shared" si="0"/>
        <v>38171.904239999996</v>
      </c>
      <c r="H175" s="2">
        <f t="shared" si="1"/>
        <v>0.46000000000276486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59.73</v>
      </c>
      <c r="D176" s="1">
        <f>'PR-RAS'!E180</f>
        <v>60</v>
      </c>
      <c r="E176" s="1">
        <v>0</v>
      </c>
      <c r="F176" s="1">
        <v>0</v>
      </c>
      <c r="G176" s="2">
        <f t="shared" si="0"/>
        <v>31.452749999999995</v>
      </c>
      <c r="H176" s="2">
        <f t="shared" si="1"/>
        <v>0.27000000000000313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12028.76</v>
      </c>
      <c r="D177" s="1">
        <f>'PR-RAS'!E181</f>
        <v>13934.47</v>
      </c>
      <c r="E177" s="1">
        <v>0</v>
      </c>
      <c r="F177" s="1">
        <v>0</v>
      </c>
      <c r="G177" s="2">
        <f t="shared" si="0"/>
        <v>7021.9951999999994</v>
      </c>
      <c r="H177" s="2">
        <f t="shared" si="1"/>
        <v>0.70999999999912689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195.92</v>
      </c>
      <c r="D178" s="1">
        <f>'PR-RAS'!E182</f>
        <v>35</v>
      </c>
      <c r="E178" s="1">
        <v>0</v>
      </c>
      <c r="F178" s="1">
        <v>0</v>
      </c>
      <c r="G178" s="2">
        <f t="shared" si="0"/>
        <v>47.06783999999999</v>
      </c>
      <c r="H178" s="2">
        <f t="shared" si="1"/>
        <v>8.0000000000012506E-2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1775.87</v>
      </c>
      <c r="D179" s="1">
        <f>'PR-RAS'!E183</f>
        <v>4884.2700000000004</v>
      </c>
      <c r="E179" s="1">
        <v>0</v>
      </c>
      <c r="F179" s="1">
        <v>0</v>
      </c>
      <c r="G179" s="2">
        <f t="shared" si="0"/>
        <v>2054.9049799999998</v>
      </c>
      <c r="H179" s="2">
        <f t="shared" si="1"/>
        <v>0.4000000000005457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1393.57</v>
      </c>
      <c r="D180" s="1">
        <f>'PR-RAS'!E184</f>
        <v>936.6</v>
      </c>
      <c r="E180" s="1">
        <v>0</v>
      </c>
      <c r="F180" s="1">
        <v>0</v>
      </c>
      <c r="G180" s="2">
        <f t="shared" si="0"/>
        <v>584.75182999999993</v>
      </c>
      <c r="H180" s="2">
        <f t="shared" si="1"/>
        <v>0.83000000000004093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4004.63</v>
      </c>
      <c r="D181" s="1">
        <f>'PR-RAS'!E185</f>
        <v>3873.23</v>
      </c>
      <c r="E181" s="1">
        <v>0</v>
      </c>
      <c r="F181" s="1">
        <v>0</v>
      </c>
      <c r="G181" s="2">
        <f t="shared" si="0"/>
        <v>2115.1961999999999</v>
      </c>
      <c r="H181" s="2">
        <f t="shared" si="1"/>
        <v>0.59999999999990905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2826.23</v>
      </c>
      <c r="D182" s="1">
        <f>'PR-RAS'!E186</f>
        <v>6549.89</v>
      </c>
      <c r="E182" s="1">
        <v>0</v>
      </c>
      <c r="F182" s="1">
        <v>0</v>
      </c>
      <c r="G182" s="2">
        <f t="shared" si="0"/>
        <v>2882.60781</v>
      </c>
      <c r="H182" s="2">
        <f t="shared" si="1"/>
        <v>0.33999999999969077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153.46</v>
      </c>
      <c r="D183" s="1">
        <f>'PR-RAS'!E187</f>
        <v>2075.8000000000002</v>
      </c>
      <c r="E183" s="1">
        <v>0</v>
      </c>
      <c r="F183" s="1">
        <v>0</v>
      </c>
      <c r="G183" s="2">
        <f t="shared" si="0"/>
        <v>783.52092000000005</v>
      </c>
      <c r="H183" s="2">
        <f t="shared" si="1"/>
        <v>0.65999999999982606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22565.18</v>
      </c>
      <c r="D184" s="1">
        <f>'PR-RAS'!E188</f>
        <v>16943.059999999998</v>
      </c>
      <c r="E184" s="1">
        <v>0</v>
      </c>
      <c r="F184" s="1">
        <v>0</v>
      </c>
      <c r="G184" s="2">
        <f t="shared" si="0"/>
        <v>10330.587899999999</v>
      </c>
      <c r="H184" s="2">
        <f t="shared" si="1"/>
        <v>0.23999999999796273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6100.44</v>
      </c>
      <c r="D185" s="1">
        <f>'PR-RAS'!E189</f>
        <v>4236.28</v>
      </c>
      <c r="E185" s="1">
        <v>0</v>
      </c>
      <c r="F185" s="1">
        <v>0</v>
      </c>
      <c r="G185" s="2">
        <f t="shared" si="0"/>
        <v>2681.4319999999998</v>
      </c>
      <c r="H185" s="2">
        <f t="shared" si="1"/>
        <v>0.71999999999934516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195.78</v>
      </c>
      <c r="D187" s="1">
        <f>'PR-RAS'!E191</f>
        <v>680.07</v>
      </c>
      <c r="E187" s="1">
        <v>0</v>
      </c>
      <c r="F187" s="1">
        <v>0</v>
      </c>
      <c r="G187" s="2">
        <f t="shared" si="0"/>
        <v>289.40111999999999</v>
      </c>
      <c r="H187" s="2">
        <f t="shared" si="1"/>
        <v>0.29000000000004889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33.18</v>
      </c>
      <c r="D188" s="1">
        <f>'PR-RAS'!E192</f>
        <v>59</v>
      </c>
      <c r="E188" s="1">
        <v>0</v>
      </c>
      <c r="F188" s="1">
        <v>0</v>
      </c>
      <c r="G188" s="2">
        <f t="shared" si="0"/>
        <v>28.270659999999999</v>
      </c>
      <c r="H188" s="2">
        <f t="shared" si="1"/>
        <v>0.17999999999999972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1380.32</v>
      </c>
      <c r="D189" s="1">
        <f>'PR-RAS'!E193</f>
        <v>945.42</v>
      </c>
      <c r="E189" s="1">
        <v>0</v>
      </c>
      <c r="F189" s="1">
        <v>0</v>
      </c>
      <c r="G189" s="2">
        <f t="shared" si="0"/>
        <v>614.97807999999998</v>
      </c>
      <c r="H189" s="2">
        <f t="shared" si="1"/>
        <v>0.73999999999989541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8192.73</v>
      </c>
      <c r="D190" s="1">
        <f>'PR-RAS'!E194</f>
        <v>1420.55</v>
      </c>
      <c r="E190" s="1">
        <v>0</v>
      </c>
      <c r="F190" s="1">
        <v>0</v>
      </c>
      <c r="G190" s="2">
        <f t="shared" si="0"/>
        <v>2085.3938699999999</v>
      </c>
      <c r="H190" s="2">
        <f t="shared" si="1"/>
        <v>0.72000000000048203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6662.73</v>
      </c>
      <c r="D191" s="1">
        <f>'PR-RAS'!E195</f>
        <v>9601.74</v>
      </c>
      <c r="E191" s="1">
        <v>0</v>
      </c>
      <c r="F191" s="1">
        <v>0</v>
      </c>
      <c r="G191" s="2">
        <f t="shared" si="0"/>
        <v>4914.5798999999997</v>
      </c>
      <c r="H191" s="2">
        <f t="shared" si="1"/>
        <v>0.53000000000065484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10804.44</v>
      </c>
      <c r="D192" s="1">
        <f>'PR-RAS'!E196</f>
        <v>1649.93</v>
      </c>
      <c r="E192" s="1">
        <v>0</v>
      </c>
      <c r="F192" s="1">
        <v>0</v>
      </c>
      <c r="G192" s="2">
        <f t="shared" si="0"/>
        <v>2693.9213000000004</v>
      </c>
      <c r="H192" s="2">
        <f t="shared" si="1"/>
        <v>0.51000000000044565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10804.44</v>
      </c>
      <c r="D206" s="1">
        <f>'PR-RAS'!E210</f>
        <v>1649.93</v>
      </c>
      <c r="E206" s="1">
        <v>0</v>
      </c>
      <c r="F206" s="1">
        <v>0</v>
      </c>
      <c r="G206" s="2">
        <f t="shared" si="0"/>
        <v>2891.3815</v>
      </c>
      <c r="H206" s="2">
        <f t="shared" si="1"/>
        <v>0.51000000000044565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738.11</v>
      </c>
      <c r="D207" s="1">
        <f>'PR-RAS'!E211</f>
        <v>810.71</v>
      </c>
      <c r="E207" s="1">
        <v>0</v>
      </c>
      <c r="F207" s="1">
        <v>0</v>
      </c>
      <c r="G207" s="2">
        <f t="shared" si="0"/>
        <v>486.06317999999999</v>
      </c>
      <c r="H207" s="2">
        <f t="shared" si="1"/>
        <v>0.39999999999997726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10066.33</v>
      </c>
      <c r="D209" s="1">
        <f>'PR-RAS'!E213</f>
        <v>839.22</v>
      </c>
      <c r="E209" s="1">
        <v>0</v>
      </c>
      <c r="F209" s="1">
        <v>0</v>
      </c>
      <c r="G209" s="2">
        <f t="shared" si="0"/>
        <v>2442.9121599999999</v>
      </c>
      <c r="H209" s="2">
        <f t="shared" si="1"/>
        <v>0.54999999999995453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796.34</v>
      </c>
      <c r="D248" s="1">
        <f>'PR-RAS'!E252</f>
        <v>800</v>
      </c>
      <c r="E248" s="1">
        <v>0</v>
      </c>
      <c r="F248" s="1">
        <v>0</v>
      </c>
      <c r="G248" s="2">
        <f t="shared" si="0"/>
        <v>591.89598000000001</v>
      </c>
      <c r="H248" s="2">
        <f t="shared" si="1"/>
        <v>0.34000000000003183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796.34</v>
      </c>
      <c r="D255" s="1">
        <f>'PR-RAS'!E259</f>
        <v>800</v>
      </c>
      <c r="E255" s="1">
        <v>0</v>
      </c>
      <c r="F255" s="1">
        <v>0</v>
      </c>
      <c r="G255" s="2">
        <f t="shared" si="0"/>
        <v>608.67036000000007</v>
      </c>
      <c r="H255" s="2">
        <f t="shared" si="1"/>
        <v>0.34000000000003183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796.34</v>
      </c>
      <c r="D256" s="1">
        <f>'PR-RAS'!E260</f>
        <v>800</v>
      </c>
      <c r="E256" s="1">
        <v>0</v>
      </c>
      <c r="F256" s="1">
        <v>0</v>
      </c>
      <c r="G256" s="2">
        <f t="shared" si="0"/>
        <v>611.06670000000008</v>
      </c>
      <c r="H256" s="2">
        <f t="shared" si="1"/>
        <v>0.34000000000003183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2317.19</v>
      </c>
      <c r="E259" s="1">
        <v>0</v>
      </c>
      <c r="F259" s="1">
        <v>0</v>
      </c>
      <c r="G259" s="2">
        <f t="shared" si="0"/>
        <v>1195.67004</v>
      </c>
      <c r="H259" s="2">
        <f t="shared" si="1"/>
        <v>0.19000000000005457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1839.83</v>
      </c>
      <c r="E260" s="1">
        <v>0</v>
      </c>
      <c r="F260" s="1">
        <v>0</v>
      </c>
      <c r="G260" s="2">
        <f t="shared" si="0"/>
        <v>953.03193999999996</v>
      </c>
      <c r="H260" s="2">
        <f t="shared" si="1"/>
        <v>0.17000000000007276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1839.83</v>
      </c>
      <c r="E262" s="1">
        <v>0</v>
      </c>
      <c r="F262" s="1">
        <v>0</v>
      </c>
      <c r="G262" s="2">
        <f t="shared" si="0"/>
        <v>960.39125999999999</v>
      </c>
      <c r="H262" s="2">
        <f t="shared" si="1"/>
        <v>0.17000000000007276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477.36</v>
      </c>
      <c r="E264" s="1">
        <v>0</v>
      </c>
      <c r="F264" s="1">
        <v>0</v>
      </c>
      <c r="G264" s="2">
        <f t="shared" si="0"/>
        <v>251.09136000000001</v>
      </c>
      <c r="H264" s="2">
        <f t="shared" si="1"/>
        <v>0.36000000000001364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477.36</v>
      </c>
      <c r="E266" s="1">
        <v>0</v>
      </c>
      <c r="F266" s="1">
        <v>0</v>
      </c>
      <c r="G266" s="2">
        <f t="shared" si="8"/>
        <v>253.00080000000003</v>
      </c>
      <c r="H266" s="2">
        <f t="shared" si="9"/>
        <v>0.36000000000001364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1351124.4200000002</v>
      </c>
      <c r="D285" s="1">
        <f>'PR-RAS'!E289</f>
        <v>1611527.9599999997</v>
      </c>
      <c r="E285" s="1">
        <v>0</v>
      </c>
      <c r="F285" s="1">
        <v>0</v>
      </c>
      <c r="G285" s="2">
        <f t="shared" si="8"/>
        <v>1299067.2165599999</v>
      </c>
      <c r="H285" s="2">
        <f t="shared" si="9"/>
        <v>0.46000000042840838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67972.029999999795</v>
      </c>
      <c r="D286" s="1">
        <f>'PR-RAS'!E290</f>
        <v>0</v>
      </c>
      <c r="E286" s="1">
        <v>0</v>
      </c>
      <c r="F286" s="1">
        <v>0</v>
      </c>
      <c r="G286" s="2">
        <f t="shared" si="8"/>
        <v>19372.028549999941</v>
      </c>
      <c r="H286" s="2">
        <f t="shared" si="9"/>
        <v>2.9999999795109034E-2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7124.399999999674</v>
      </c>
      <c r="E287" s="1">
        <v>0</v>
      </c>
      <c r="F287" s="1">
        <v>0</v>
      </c>
      <c r="G287" s="2">
        <f t="shared" si="8"/>
        <v>4075.1567999998133</v>
      </c>
      <c r="H287" s="2">
        <f t="shared" si="9"/>
        <v>0.3999999996740371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37447.19</v>
      </c>
      <c r="E288" s="1">
        <v>0</v>
      </c>
      <c r="F288" s="1">
        <v>0</v>
      </c>
      <c r="G288" s="2">
        <f t="shared" si="8"/>
        <v>21494.68706</v>
      </c>
      <c r="H288" s="2">
        <f t="shared" si="9"/>
        <v>0.19000000000232831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18194.97</v>
      </c>
      <c r="D289" s="1">
        <f>'PR-RAS'!E293</f>
        <v>0</v>
      </c>
      <c r="E289" s="1">
        <v>0</v>
      </c>
      <c r="F289" s="1">
        <v>0</v>
      </c>
      <c r="G289" s="2">
        <f t="shared" si="8"/>
        <v>5240.1513599999998</v>
      </c>
      <c r="H289" s="2">
        <f t="shared" si="9"/>
        <v>2.9999999998835847E-2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934.56</v>
      </c>
      <c r="D290" s="1">
        <f>'PR-RAS'!E294</f>
        <v>2008.05</v>
      </c>
      <c r="E290" s="1">
        <v>0</v>
      </c>
      <c r="F290" s="1">
        <v>0</v>
      </c>
      <c r="G290" s="2">
        <f t="shared" si="8"/>
        <v>1430.74074</v>
      </c>
      <c r="H290" s="2">
        <f t="shared" si="9"/>
        <v>0.49000000000000909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934.56</v>
      </c>
      <c r="D291" s="1">
        <f>'PR-RAS'!E295</f>
        <v>2008.05</v>
      </c>
      <c r="E291" s="1">
        <v>0</v>
      </c>
      <c r="F291" s="1">
        <v>0</v>
      </c>
      <c r="G291" s="2">
        <f t="shared" si="8"/>
        <v>1435.6913999999999</v>
      </c>
      <c r="H291" s="2">
        <f t="shared" si="9"/>
        <v>0.49000000000000909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477.36</v>
      </c>
      <c r="E293" s="1">
        <v>0</v>
      </c>
      <c r="F293" s="1">
        <v>0</v>
      </c>
      <c r="G293" s="2">
        <f t="shared" si="8"/>
        <v>278.77823999999998</v>
      </c>
      <c r="H293" s="2">
        <f t="shared" si="9"/>
        <v>0.36000000000001364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477.36</v>
      </c>
      <c r="E306" s="1">
        <v>0</v>
      </c>
      <c r="F306" s="1">
        <v>0</v>
      </c>
      <c r="G306" s="2">
        <f t="shared" si="8"/>
        <v>291.18959999999998</v>
      </c>
      <c r="H306" s="2">
        <f t="shared" si="9"/>
        <v>0.36000000000001364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477.36</v>
      </c>
      <c r="E312" s="1">
        <v>0</v>
      </c>
      <c r="F312" s="1">
        <v>0</v>
      </c>
      <c r="G312" s="2">
        <f t="shared" si="8"/>
        <v>296.91791999999998</v>
      </c>
      <c r="H312" s="2">
        <f t="shared" si="9"/>
        <v>0.36000000000001364</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477.36</v>
      </c>
      <c r="E313" s="1">
        <v>0</v>
      </c>
      <c r="F313" s="1">
        <v>0</v>
      </c>
      <c r="G313" s="2">
        <f t="shared" si="8"/>
        <v>297.87263999999999</v>
      </c>
      <c r="H313" s="2">
        <f t="shared" si="9"/>
        <v>0.36000000000001364</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22808.67</v>
      </c>
      <c r="D345" s="1">
        <f>'PR-RAS'!E350</f>
        <v>64630.429999999993</v>
      </c>
      <c r="E345" s="1">
        <v>0</v>
      </c>
      <c r="F345" s="1">
        <v>0</v>
      </c>
      <c r="G345" s="2">
        <f t="shared" si="8"/>
        <v>52311.918319999982</v>
      </c>
      <c r="H345" s="2">
        <f t="shared" si="9"/>
        <v>0.75999999999476131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22808.67</v>
      </c>
      <c r="D358" s="1">
        <f>'PR-RAS'!E363</f>
        <v>64630.429999999993</v>
      </c>
      <c r="E358" s="1">
        <v>0</v>
      </c>
      <c r="F358" s="1">
        <v>0</v>
      </c>
      <c r="G358" s="2">
        <f t="shared" si="8"/>
        <v>54288.822209999984</v>
      </c>
      <c r="H358" s="2">
        <f t="shared" si="9"/>
        <v>0.75999999999476131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18800.759999999998</v>
      </c>
      <c r="D364" s="1">
        <f>'PR-RAS'!E369</f>
        <v>19046.8</v>
      </c>
      <c r="E364" s="1">
        <v>0</v>
      </c>
      <c r="F364" s="1">
        <v>0</v>
      </c>
      <c r="G364" s="2">
        <f t="shared" si="8"/>
        <v>20652.652679999999</v>
      </c>
      <c r="H364" s="2">
        <f t="shared" si="9"/>
        <v>0.44000000000232831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17068.98</v>
      </c>
      <c r="D365" s="1">
        <f>'PR-RAS'!E370</f>
        <v>17299.259999999998</v>
      </c>
      <c r="E365" s="1">
        <v>0</v>
      </c>
      <c r="F365" s="1">
        <v>0</v>
      </c>
      <c r="G365" s="2">
        <f t="shared" si="8"/>
        <v>18806.97</v>
      </c>
      <c r="H365" s="2">
        <f t="shared" si="9"/>
        <v>0.27999999999883585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1206.48</v>
      </c>
      <c r="D370" s="1">
        <f>'PR-RAS'!E375</f>
        <v>1747.54</v>
      </c>
      <c r="E370" s="1">
        <v>0</v>
      </c>
      <c r="F370" s="1">
        <v>0</v>
      </c>
      <c r="G370" s="2">
        <f t="shared" si="8"/>
        <v>1734.8756399999997</v>
      </c>
      <c r="H370" s="2">
        <f t="shared" si="9"/>
        <v>0.94000000000005457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525.29999999999995</v>
      </c>
      <c r="D371" s="1">
        <f>'PR-RAS'!E376</f>
        <v>0</v>
      </c>
      <c r="E371" s="1">
        <v>0</v>
      </c>
      <c r="F371" s="1">
        <v>0</v>
      </c>
      <c r="G371" s="2">
        <f t="shared" si="8"/>
        <v>194.36099999999999</v>
      </c>
      <c r="H371" s="2">
        <f t="shared" si="9"/>
        <v>0.29999999999995453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4007.91</v>
      </c>
      <c r="D378" s="1">
        <f>'PR-RAS'!E383</f>
        <v>45583.63</v>
      </c>
      <c r="E378" s="1">
        <v>0</v>
      </c>
      <c r="F378" s="1">
        <v>0</v>
      </c>
      <c r="G378" s="2">
        <f t="shared" si="8"/>
        <v>35881.039089999998</v>
      </c>
      <c r="H378" s="2">
        <f t="shared" si="9"/>
        <v>0.46000000000276486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4007.91</v>
      </c>
      <c r="D379" s="1">
        <f>'PR-RAS'!E384</f>
        <v>45583.63</v>
      </c>
      <c r="E379" s="1">
        <v>0</v>
      </c>
      <c r="F379" s="1">
        <v>0</v>
      </c>
      <c r="G379" s="2">
        <f t="shared" si="8"/>
        <v>35976.214260000001</v>
      </c>
      <c r="H379" s="2">
        <f t="shared" si="9"/>
        <v>0.46000000000276486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22808.67</v>
      </c>
      <c r="D403" s="1">
        <f>'PR-RAS'!E408</f>
        <v>64153.069999999992</v>
      </c>
      <c r="E403" s="1">
        <v>0</v>
      </c>
      <c r="F403" s="1">
        <v>0</v>
      </c>
      <c r="G403" s="2">
        <f t="shared" si="8"/>
        <v>60748.153620000005</v>
      </c>
      <c r="H403" s="2">
        <f t="shared" si="9"/>
        <v>0.39999999999417923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497.38</v>
      </c>
      <c r="D404" s="1">
        <f>'PR-RAS'!E409</f>
        <v>0</v>
      </c>
      <c r="E404" s="1">
        <v>0</v>
      </c>
      <c r="F404" s="1">
        <v>0</v>
      </c>
      <c r="G404" s="2">
        <f t="shared" si="8"/>
        <v>200.44414</v>
      </c>
      <c r="H404" s="2">
        <f t="shared" si="9"/>
        <v>0.37999999999999545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9981.41</v>
      </c>
      <c r="E405" s="1">
        <v>0</v>
      </c>
      <c r="F405" s="1">
        <v>0</v>
      </c>
      <c r="G405" s="2">
        <f t="shared" si="8"/>
        <v>8064.9792800000005</v>
      </c>
      <c r="H405" s="2">
        <f t="shared" si="9"/>
        <v>0.40999999999985448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1419096.45</v>
      </c>
      <c r="D407" s="1">
        <f>'PR-RAS'!E412</f>
        <v>1604880.9200000002</v>
      </c>
      <c r="E407" s="1">
        <v>0</v>
      </c>
      <c r="F407" s="1">
        <v>0</v>
      </c>
      <c r="G407" s="2">
        <f t="shared" si="8"/>
        <v>1879316.4657400001</v>
      </c>
      <c r="H407" s="2">
        <f t="shared" si="9"/>
        <v>0.52999999979510903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1373933.09</v>
      </c>
      <c r="D408" s="1">
        <f>'PR-RAS'!E413</f>
        <v>1676158.3899999997</v>
      </c>
      <c r="E408" s="1">
        <v>0</v>
      </c>
      <c r="F408" s="1">
        <v>0</v>
      </c>
      <c r="G408" s="2">
        <f t="shared" si="8"/>
        <v>1923583.6970899994</v>
      </c>
      <c r="H408" s="2">
        <f t="shared" si="9"/>
        <v>0.4799999997485429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45163.35999999987</v>
      </c>
      <c r="D409" s="1">
        <f>'PR-RAS'!E414</f>
        <v>0</v>
      </c>
      <c r="E409" s="1">
        <v>0</v>
      </c>
      <c r="F409" s="1">
        <v>0</v>
      </c>
      <c r="G409" s="2">
        <f t="shared" si="8"/>
        <v>18426.650879999946</v>
      </c>
      <c r="H409" s="2">
        <f t="shared" si="9"/>
        <v>0.35999999986961484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71277.469999999506</v>
      </c>
      <c r="E410" s="1">
        <v>0</v>
      </c>
      <c r="F410" s="1">
        <v>0</v>
      </c>
      <c r="G410" s="2">
        <f t="shared" si="8"/>
        <v>58304.970459999589</v>
      </c>
      <c r="H410" s="2">
        <f t="shared" si="9"/>
        <v>0.46999999950639904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27465.780000000002</v>
      </c>
      <c r="E411" s="1">
        <v>0</v>
      </c>
      <c r="F411" s="1">
        <v>0</v>
      </c>
      <c r="G411" s="2">
        <f t="shared" si="8"/>
        <v>22521.939600000002</v>
      </c>
      <c r="H411" s="2">
        <f t="shared" si="9"/>
        <v>0.21999999999752617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17697.59</v>
      </c>
      <c r="D412" s="1">
        <f>'PR-RAS'!E417</f>
        <v>0</v>
      </c>
      <c r="E412" s="1">
        <v>0</v>
      </c>
      <c r="F412" s="1">
        <v>0</v>
      </c>
      <c r="G412" s="2">
        <f t="shared" si="8"/>
        <v>7273.7094899999993</v>
      </c>
      <c r="H412" s="2">
        <f t="shared" si="9"/>
        <v>0.40999999999985448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934.56</v>
      </c>
      <c r="D413" s="1">
        <f>'PR-RAS'!E418</f>
        <v>2008.05</v>
      </c>
      <c r="E413" s="1">
        <v>0</v>
      </c>
      <c r="F413" s="1">
        <v>0</v>
      </c>
      <c r="G413" s="2">
        <f t="shared" si="8"/>
        <v>2039.6719199999998</v>
      </c>
      <c r="H413" s="2">
        <f t="shared" si="9"/>
        <v>0.49000000000000909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1419096.45</v>
      </c>
      <c r="D633" s="1">
        <f>'PR-RAS'!E639</f>
        <v>1604880.9200000002</v>
      </c>
      <c r="E633" s="1">
        <v>0</v>
      </c>
      <c r="F633" s="1">
        <v>0</v>
      </c>
      <c r="G633" s="2">
        <f t="shared" si="10"/>
        <v>2925438.43928</v>
      </c>
      <c r="H633" s="2">
        <f t="shared" si="11"/>
        <v>0.52999999979510903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1373933.09</v>
      </c>
      <c r="D634" s="1">
        <f>'PR-RAS'!E640</f>
        <v>1676158.3899999997</v>
      </c>
      <c r="E634" s="1">
        <v>0</v>
      </c>
      <c r="F634" s="1">
        <v>0</v>
      </c>
      <c r="G634" s="2">
        <f t="shared" si="10"/>
        <v>2991716.1677099997</v>
      </c>
      <c r="H634" s="2">
        <f t="shared" si="11"/>
        <v>0.4799999997485429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45163.35999999987</v>
      </c>
      <c r="D635" s="1">
        <f>'PR-RAS'!E641</f>
        <v>0</v>
      </c>
      <c r="E635" s="1">
        <v>0</v>
      </c>
      <c r="F635" s="1">
        <v>0</v>
      </c>
      <c r="G635" s="2">
        <f t="shared" si="10"/>
        <v>28633.570239999917</v>
      </c>
      <c r="H635" s="2">
        <f t="shared" si="11"/>
        <v>0.35999999986961484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71277.469999999506</v>
      </c>
      <c r="E636" s="1">
        <v>0</v>
      </c>
      <c r="F636" s="1">
        <v>0</v>
      </c>
      <c r="G636" s="2">
        <f t="shared" si="10"/>
        <v>90522.386899999372</v>
      </c>
      <c r="H636" s="2">
        <f t="shared" si="11"/>
        <v>0.46999999950639904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27465.780000000002</v>
      </c>
      <c r="E637" s="1">
        <v>0</v>
      </c>
      <c r="F637" s="1">
        <v>0</v>
      </c>
      <c r="G637" s="2">
        <f t="shared" si="10"/>
        <v>34936.472160000005</v>
      </c>
      <c r="H637" s="2">
        <f t="shared" si="11"/>
        <v>0.21999999999752617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17697.59</v>
      </c>
      <c r="D638" s="1">
        <f>'PR-RAS'!E644</f>
        <v>0</v>
      </c>
      <c r="E638" s="1">
        <v>0</v>
      </c>
      <c r="F638" s="1">
        <v>0</v>
      </c>
      <c r="G638" s="2">
        <f t="shared" si="10"/>
        <v>11273.36483</v>
      </c>
      <c r="H638" s="2">
        <f t="shared" si="11"/>
        <v>0.40999999999985448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27465.769999999869</v>
      </c>
      <c r="D639" s="1">
        <f>'PR-RAS'!E645</f>
        <v>0</v>
      </c>
      <c r="E639" s="1">
        <v>0</v>
      </c>
      <c r="F639" s="1">
        <v>0</v>
      </c>
      <c r="G639" s="2">
        <f t="shared" si="10"/>
        <v>17523.161259999917</v>
      </c>
      <c r="H639" s="2">
        <f t="shared" si="11"/>
        <v>0.23000000013053068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43811.689999999508</v>
      </c>
      <c r="E640" s="1">
        <v>0</v>
      </c>
      <c r="F640" s="1">
        <v>0</v>
      </c>
      <c r="G640" s="2">
        <f t="shared" si="10"/>
        <v>55991.339819999375</v>
      </c>
      <c r="H640" s="2">
        <f t="shared" si="11"/>
        <v>0.31000000049243681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98198</v>
      </c>
      <c r="D641" s="1">
        <f>'PR-RAS'!E647</f>
        <v>111472.98</v>
      </c>
      <c r="E641" s="1">
        <v>0</v>
      </c>
      <c r="F641" s="1">
        <v>0</v>
      </c>
      <c r="G641" s="2">
        <f t="shared" si="10"/>
        <v>205532.13439999998</v>
      </c>
      <c r="H641" s="2">
        <f t="shared" si="11"/>
        <v>2.0000000004074536E-2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6291.11</v>
      </c>
      <c r="D642" s="1">
        <f>'PR-RAS'!E649</f>
        <v>50090.32</v>
      </c>
      <c r="E642" s="1">
        <v>0</v>
      </c>
      <c r="F642" s="1">
        <v>0</v>
      </c>
      <c r="G642" s="2">
        <f t="shared" si="10"/>
        <v>68248.391749999995</v>
      </c>
      <c r="H642" s="2">
        <f t="shared" si="11"/>
        <v>0.42999999999938154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1423546.83</v>
      </c>
      <c r="D643" s="1">
        <f>'PR-RAS'!E650</f>
        <v>360001.24</v>
      </c>
      <c r="E643" s="1">
        <v>0</v>
      </c>
      <c r="F643" s="1">
        <v>0</v>
      </c>
      <c r="G643" s="2">
        <f t="shared" si="10"/>
        <v>1376158.65702</v>
      </c>
      <c r="H643" s="2">
        <f t="shared" si="11"/>
        <v>0.40999999991618097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1379747.62</v>
      </c>
      <c r="D644" s="1">
        <f>'PR-RAS'!E651</f>
        <v>361385.93</v>
      </c>
      <c r="E644" s="1">
        <v>0</v>
      </c>
      <c r="F644" s="1">
        <v>0</v>
      </c>
      <c r="G644" s="2">
        <f t="shared" si="10"/>
        <v>1351920.0256400001</v>
      </c>
      <c r="H644" s="2">
        <f t="shared" si="11"/>
        <v>0.44999999989522621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50090.320000000065</v>
      </c>
      <c r="D645" s="1">
        <f>'PR-RAS'!E652</f>
        <v>48705.630000000005</v>
      </c>
      <c r="E645" s="1">
        <v>0</v>
      </c>
      <c r="F645" s="1">
        <v>0</v>
      </c>
      <c r="G645" s="2">
        <f t="shared" si="10"/>
        <v>94991.017520000052</v>
      </c>
      <c r="H645" s="2">
        <f t="shared" si="11"/>
        <v>0.69000000006053597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62</v>
      </c>
      <c r="D647" s="1">
        <f>'PR-RAS'!E654</f>
        <v>61</v>
      </c>
      <c r="E647" s="1">
        <v>0</v>
      </c>
      <c r="F647" s="1">
        <v>0</v>
      </c>
      <c r="G647" s="2">
        <f t="shared" si="10"/>
        <v>118.864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60</v>
      </c>
      <c r="D649" s="1">
        <f>'PR-RAS'!E656</f>
        <v>46</v>
      </c>
      <c r="E649" s="1">
        <v>0</v>
      </c>
      <c r="F649" s="1">
        <v>0</v>
      </c>
      <c r="G649" s="2">
        <f t="shared" si="10"/>
        <v>98.496000000000009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1171904.42</v>
      </c>
      <c r="D668" s="1">
        <f>'PR-RAS'!E675</f>
        <v>1265796.26</v>
      </c>
      <c r="E668" s="1">
        <v>0</v>
      </c>
      <c r="F668" s="1">
        <v>0</v>
      </c>
      <c r="G668" s="2">
        <f t="shared" si="10"/>
        <v>2470232.4589800001</v>
      </c>
      <c r="H668" s="2">
        <f t="shared" si="11"/>
        <v>0.67999999993480742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663.61</v>
      </c>
      <c r="D670" s="1">
        <f>'PR-RAS'!E677</f>
        <v>663</v>
      </c>
      <c r="E670" s="1">
        <v>0</v>
      </c>
      <c r="F670" s="1">
        <v>0</v>
      </c>
      <c r="G670" s="2">
        <f t="shared" si="10"/>
        <v>1331.0490900000002</v>
      </c>
      <c r="H670" s="2">
        <f t="shared" si="11"/>
        <v>0.38999999999998636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1938.89</v>
      </c>
      <c r="D703" s="1">
        <f>'PR-RAS'!E710</f>
        <v>6701.35</v>
      </c>
      <c r="E703" s="1">
        <v>0</v>
      </c>
      <c r="F703" s="1">
        <v>0</v>
      </c>
      <c r="G703" s="2">
        <f t="shared" si="10"/>
        <v>10769.796179999999</v>
      </c>
      <c r="H703" s="2">
        <f t="shared" si="11"/>
        <v>0.46000000000026375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4000</v>
      </c>
      <c r="E705" s="1">
        <v>0</v>
      </c>
      <c r="F705" s="1">
        <v>0</v>
      </c>
      <c r="G705" s="2">
        <f t="shared" si="10"/>
        <v>5632</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4247.13</v>
      </c>
      <c r="D709" s="1">
        <f>'PR-RAS'!E716</f>
        <v>2107.54</v>
      </c>
      <c r="E709" s="1">
        <v>0</v>
      </c>
      <c r="F709" s="1">
        <v>0</v>
      </c>
      <c r="G709" s="2">
        <f t="shared" si="10"/>
        <v>5991.2446799999989</v>
      </c>
      <c r="H709" s="2">
        <f t="shared" si="11"/>
        <v>0.59000000000014552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4313.49</v>
      </c>
      <c r="D710" s="1">
        <f>'PR-RAS'!E717</f>
        <v>2234.61</v>
      </c>
      <c r="E710" s="1">
        <v>0</v>
      </c>
      <c r="F710" s="1">
        <v>0</v>
      </c>
      <c r="G710" s="2">
        <f t="shared" si="10"/>
        <v>6226.941389999999</v>
      </c>
      <c r="H710" s="2">
        <f t="shared" si="11"/>
        <v>0.87999999999965439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22187.39</v>
      </c>
      <c r="D711" s="1">
        <f>'PR-RAS'!E718</f>
        <v>25814.41</v>
      </c>
      <c r="E711" s="1">
        <v>0</v>
      </c>
      <c r="F711" s="1">
        <v>0</v>
      </c>
      <c r="G711" s="2">
        <f t="shared" si="10"/>
        <v>52409.509099999988</v>
      </c>
      <c r="H711" s="2">
        <f t="shared" si="11"/>
        <v>0.7999999999992724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1260.8699999999999</v>
      </c>
      <c r="D713" s="1">
        <f>'PR-RAS'!E720</f>
        <v>4884.2700000000004</v>
      </c>
      <c r="E713" s="1">
        <v>0</v>
      </c>
      <c r="F713" s="1">
        <v>0</v>
      </c>
      <c r="G713" s="2">
        <f t="shared" si="10"/>
        <v>7852.9399199999998</v>
      </c>
      <c r="H713" s="2">
        <f t="shared" si="11"/>
        <v>0.4000000000005457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1214.3900000000001</v>
      </c>
      <c r="D715" s="1">
        <f>'PR-RAS'!E722</f>
        <v>936.6</v>
      </c>
      <c r="E715" s="1">
        <v>0</v>
      </c>
      <c r="F715" s="1">
        <v>0</v>
      </c>
      <c r="G715" s="2">
        <f t="shared" si="10"/>
        <v>2204.53926</v>
      </c>
      <c r="H715" s="2">
        <f t="shared" si="11"/>
        <v>0.79000000000007731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6100.44</v>
      </c>
      <c r="D718" s="1">
        <f>'PR-RAS'!E725</f>
        <v>4236.28</v>
      </c>
      <c r="E718" s="1">
        <v>0</v>
      </c>
      <c r="F718" s="1">
        <v>0</v>
      </c>
      <c r="G718" s="2">
        <f t="shared" si="10"/>
        <v>10448.841</v>
      </c>
      <c r="H718" s="2">
        <f t="shared" si="11"/>
        <v>0.71999999999934516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796.34</v>
      </c>
      <c r="D816" s="1">
        <f>'PR-RAS'!E823</f>
        <v>800</v>
      </c>
      <c r="E816" s="1">
        <v>0</v>
      </c>
      <c r="F816" s="1">
        <v>0</v>
      </c>
      <c r="G816" s="2">
        <f t="shared" si="18"/>
        <v>1953.0171</v>
      </c>
      <c r="H816" s="2">
        <f t="shared" si="19"/>
        <v>0.34000000000003183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1577575.6300000001</v>
      </c>
      <c r="D984" s="6">
        <f>BILANCA!E6</f>
        <v>1544992.36</v>
      </c>
      <c r="E984" s="6">
        <v>0</v>
      </c>
      <c r="F984" s="6">
        <v>0</v>
      </c>
      <c r="G984" s="7">
        <f t="shared" ref="G984:G1241" si="22">B984/1000*C984+B984/500*D984</f>
        <v>4667.5603500000007</v>
      </c>
      <c r="H984" s="7">
        <f t="shared" si="19"/>
        <v>0.72999999998137355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1409469.6900000002</v>
      </c>
      <c r="D985" s="1">
        <f>BILANCA!E7</f>
        <v>1370200.81</v>
      </c>
      <c r="E985" s="1">
        <v>0</v>
      </c>
      <c r="F985" s="1">
        <v>0</v>
      </c>
      <c r="G985" s="2">
        <f t="shared" si="22"/>
        <v>8299.7426200000009</v>
      </c>
      <c r="H985" s="2">
        <f t="shared" si="19"/>
        <v>0.49999999976716936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87144.73</v>
      </c>
      <c r="D986" s="1">
        <f>BILANCA!E8</f>
        <v>87144.73</v>
      </c>
      <c r="E986" s="1">
        <v>0</v>
      </c>
      <c r="F986" s="1">
        <v>0</v>
      </c>
      <c r="G986" s="2">
        <f t="shared" si="22"/>
        <v>784.30257000000006</v>
      </c>
      <c r="H986" s="2">
        <f t="shared" si="19"/>
        <v>0.54000000000814907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87144.73</v>
      </c>
      <c r="D987" s="1">
        <f>BILANCA!E9</f>
        <v>87144.73</v>
      </c>
      <c r="E987" s="1">
        <v>0</v>
      </c>
      <c r="F987" s="1">
        <v>0</v>
      </c>
      <c r="G987" s="2">
        <f t="shared" si="22"/>
        <v>1045.73676</v>
      </c>
      <c r="H987" s="2">
        <f t="shared" si="19"/>
        <v>0.54000000000814907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1322324.9600000002</v>
      </c>
      <c r="D990" s="1">
        <f>BILANCA!E12</f>
        <v>1283056.08</v>
      </c>
      <c r="E990" s="1">
        <v>0</v>
      </c>
      <c r="F990" s="1">
        <v>0</v>
      </c>
      <c r="G990" s="2">
        <f t="shared" si="22"/>
        <v>27219.059840000002</v>
      </c>
      <c r="H990" s="2">
        <f t="shared" si="19"/>
        <v>0.11999999987892807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1148617.48</v>
      </c>
      <c r="D991" s="1">
        <f>BILANCA!E13</f>
        <v>1134078.02</v>
      </c>
      <c r="E991" s="1">
        <v>0</v>
      </c>
      <c r="F991" s="1">
        <v>0</v>
      </c>
      <c r="G991" s="2">
        <f t="shared" si="22"/>
        <v>27334.188160000005</v>
      </c>
      <c r="H991" s="2">
        <f t="shared" si="19"/>
        <v>0.5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1163156.94</v>
      </c>
      <c r="D993" s="1">
        <f>BILANCA!E15</f>
        <v>1163156.94</v>
      </c>
      <c r="E993" s="1">
        <v>0</v>
      </c>
      <c r="F993" s="1">
        <v>0</v>
      </c>
      <c r="G993" s="2">
        <f t="shared" si="22"/>
        <v>34894.708200000001</v>
      </c>
      <c r="H993" s="2">
        <f t="shared" si="19"/>
        <v>0.12000000011175871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14539.46</v>
      </c>
      <c r="D996" s="1">
        <f>BILANCA!E18</f>
        <v>29078.92</v>
      </c>
      <c r="E996" s="1">
        <v>0</v>
      </c>
      <c r="F996" s="1">
        <v>0</v>
      </c>
      <c r="G996" s="2">
        <f t="shared" si="22"/>
        <v>945.06489999999985</v>
      </c>
      <c r="H996" s="2">
        <f t="shared" si="19"/>
        <v>0.54000000000087311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131726.41000000003</v>
      </c>
      <c r="D997" s="1">
        <f>BILANCA!E19</f>
        <v>112772.76999999999</v>
      </c>
      <c r="E997" s="1">
        <v>0</v>
      </c>
      <c r="F997" s="1">
        <v>0</v>
      </c>
      <c r="G997" s="2">
        <f t="shared" si="22"/>
        <v>5001.8073000000004</v>
      </c>
      <c r="H997" s="2">
        <f t="shared" si="19"/>
        <v>0.64000000004307367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106670.6</v>
      </c>
      <c r="D998" s="1">
        <f>BILANCA!E20</f>
        <v>122555.69</v>
      </c>
      <c r="E998" s="1">
        <v>0</v>
      </c>
      <c r="F998" s="1">
        <v>0</v>
      </c>
      <c r="G998" s="2">
        <f t="shared" si="22"/>
        <v>5276.7296999999999</v>
      </c>
      <c r="H998" s="2">
        <f t="shared" si="19"/>
        <v>0.70999999999185093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1658.53</v>
      </c>
      <c r="D999" s="1">
        <f>BILANCA!E21</f>
        <v>1658.51</v>
      </c>
      <c r="E999" s="1">
        <v>0</v>
      </c>
      <c r="F999" s="1">
        <v>0</v>
      </c>
      <c r="G999" s="2">
        <f t="shared" si="22"/>
        <v>79.608800000000002</v>
      </c>
      <c r="H999" s="2">
        <f t="shared" si="19"/>
        <v>0.96000000000003638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45743.48</v>
      </c>
      <c r="D1003" s="1">
        <f>BILANCA!E25</f>
        <v>47491.01</v>
      </c>
      <c r="E1003" s="1">
        <v>0</v>
      </c>
      <c r="F1003" s="1">
        <v>0</v>
      </c>
      <c r="G1003" s="2">
        <f t="shared" si="22"/>
        <v>2814.51</v>
      </c>
      <c r="H1003" s="2">
        <f t="shared" si="19"/>
        <v>0.49000000000523869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9565.07</v>
      </c>
      <c r="D1004" s="1">
        <f>BILANCA!E26</f>
        <v>9565.06</v>
      </c>
      <c r="E1004" s="1">
        <v>0</v>
      </c>
      <c r="F1004" s="1">
        <v>0</v>
      </c>
      <c r="G1004" s="2">
        <f t="shared" si="22"/>
        <v>602.59898999999996</v>
      </c>
      <c r="H1004" s="2">
        <f t="shared" si="19"/>
        <v>0.12999999999919964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31911.27</v>
      </c>
      <c r="D1006" s="1">
        <f>BILANCA!E28</f>
        <v>68497.5</v>
      </c>
      <c r="E1006" s="1">
        <v>0</v>
      </c>
      <c r="F1006" s="1">
        <v>0</v>
      </c>
      <c r="G1006" s="2">
        <f t="shared" si="22"/>
        <v>3884.8442099999997</v>
      </c>
      <c r="H1006" s="2">
        <f t="shared" si="19"/>
        <v>0.77000000000043656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41981.069999999992</v>
      </c>
      <c r="D1013" s="1">
        <f>BILANCA!E35</f>
        <v>36205.289999999994</v>
      </c>
      <c r="E1013" s="1">
        <v>0</v>
      </c>
      <c r="F1013" s="1">
        <v>0</v>
      </c>
      <c r="G1013" s="2">
        <f t="shared" si="22"/>
        <v>3431.749499999999</v>
      </c>
      <c r="H1013" s="2">
        <f t="shared" si="19"/>
        <v>0.35999999998603016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73683.34</v>
      </c>
      <c r="D1014" s="1">
        <f>BILANCA!E36</f>
        <v>130418.61</v>
      </c>
      <c r="E1014" s="1">
        <v>0</v>
      </c>
      <c r="F1014" s="1">
        <v>0</v>
      </c>
      <c r="G1014" s="2">
        <f t="shared" si="22"/>
        <v>10370.137360000001</v>
      </c>
      <c r="H1014" s="2">
        <f t="shared" si="19"/>
        <v>0.72999999999592546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31702.27</v>
      </c>
      <c r="D1018" s="1">
        <f>BILANCA!E40</f>
        <v>94213.32</v>
      </c>
      <c r="E1018" s="1">
        <v>0</v>
      </c>
      <c r="F1018" s="1">
        <v>0</v>
      </c>
      <c r="G1018" s="2">
        <f t="shared" si="22"/>
        <v>7704.5118500000017</v>
      </c>
      <c r="H1018" s="2">
        <f t="shared" si="19"/>
        <v>0.59000000000742148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926.28</v>
      </c>
      <c r="D1032" s="1">
        <f>BILANCA!E54</f>
        <v>2628.31</v>
      </c>
      <c r="E1032" s="1">
        <v>0</v>
      </c>
      <c r="F1032" s="1">
        <v>0</v>
      </c>
      <c r="G1032" s="2">
        <f t="shared" si="22"/>
        <v>302.96210000000002</v>
      </c>
      <c r="H1032" s="2">
        <f t="shared" si="19"/>
        <v>0.58999999999991815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926.28</v>
      </c>
      <c r="D1033" s="1">
        <f>BILANCA!E55</f>
        <v>2628.31</v>
      </c>
      <c r="E1033" s="1">
        <v>0</v>
      </c>
      <c r="F1033" s="1">
        <v>0</v>
      </c>
      <c r="G1033" s="2">
        <f t="shared" si="22"/>
        <v>309.14500000000004</v>
      </c>
      <c r="H1033" s="2">
        <f t="shared" si="19"/>
        <v>0.58999999999991815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168105.94</v>
      </c>
      <c r="D1046" s="1">
        <f>BILANCA!E68</f>
        <v>174791.55</v>
      </c>
      <c r="E1046" s="1">
        <v>0</v>
      </c>
      <c r="F1046" s="1">
        <v>0</v>
      </c>
      <c r="G1046" s="2">
        <f t="shared" si="22"/>
        <v>32614.409520000001</v>
      </c>
      <c r="H1046" s="2">
        <f t="shared" si="19"/>
        <v>0.51000000000931323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50090.32</v>
      </c>
      <c r="D1047" s="1">
        <f>BILANCA!E69</f>
        <v>48705.63</v>
      </c>
      <c r="E1047" s="1">
        <v>0</v>
      </c>
      <c r="F1047" s="1">
        <v>0</v>
      </c>
      <c r="G1047" s="2">
        <f t="shared" si="22"/>
        <v>9440.1011199999994</v>
      </c>
      <c r="H1047" s="2">
        <f t="shared" si="19"/>
        <v>0.69000000000232831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50082.32</v>
      </c>
      <c r="D1048" s="1">
        <f>BILANCA!E70</f>
        <v>48640.04</v>
      </c>
      <c r="E1048" s="1">
        <v>0</v>
      </c>
      <c r="F1048" s="1">
        <v>0</v>
      </c>
      <c r="G1048" s="2">
        <f t="shared" si="22"/>
        <v>9578.5560000000005</v>
      </c>
      <c r="H1048" s="2">
        <f t="shared" si="19"/>
        <v>0.36000000000058208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50082.32</v>
      </c>
      <c r="D1050" s="1">
        <f>BILANCA!E72</f>
        <v>48640.04</v>
      </c>
      <c r="E1050" s="1">
        <v>0</v>
      </c>
      <c r="F1050" s="1">
        <v>0</v>
      </c>
      <c r="G1050" s="2">
        <f t="shared" si="22"/>
        <v>9873.2808000000005</v>
      </c>
      <c r="H1050" s="2">
        <f t="shared" si="19"/>
        <v>0.36000000000058208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v>
      </c>
      <c r="D1054" s="1">
        <f>BILANCA!E76</f>
        <v>65.59</v>
      </c>
      <c r="E1054" s="1">
        <v>0</v>
      </c>
      <c r="F1054" s="1">
        <v>0</v>
      </c>
      <c r="G1054" s="2">
        <f t="shared" si="22"/>
        <v>9.8817799999999991</v>
      </c>
      <c r="H1054" s="2">
        <f t="shared" si="19"/>
        <v>0.40999999999999659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18883.060000000001</v>
      </c>
      <c r="D1056" s="1">
        <f>BILANCA!E78</f>
        <v>12604.89</v>
      </c>
      <c r="E1056" s="1">
        <v>0</v>
      </c>
      <c r="F1056" s="1">
        <v>0</v>
      </c>
      <c r="G1056" s="2">
        <f t="shared" si="22"/>
        <v>3218.7773199999997</v>
      </c>
      <c r="H1056" s="2">
        <f t="shared" si="19"/>
        <v>0.17000000000189175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18883.060000000001</v>
      </c>
      <c r="D1064" s="1">
        <f>BILANCA!E86</f>
        <v>12604.89</v>
      </c>
      <c r="E1064" s="1">
        <v>0</v>
      </c>
      <c r="F1064" s="1">
        <v>0</v>
      </c>
      <c r="G1064" s="2">
        <f t="shared" si="22"/>
        <v>3571.5200400000003</v>
      </c>
      <c r="H1064" s="2">
        <f t="shared" si="19"/>
        <v>0.17000000000189175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934.56</v>
      </c>
      <c r="D1124" s="1">
        <f>BILANCA!E146</f>
        <v>2008.05</v>
      </c>
      <c r="E1124" s="1">
        <v>0</v>
      </c>
      <c r="F1124" s="1">
        <v>0</v>
      </c>
      <c r="G1124" s="2">
        <f t="shared" si="22"/>
        <v>698.04305999999997</v>
      </c>
      <c r="H1124" s="2">
        <f t="shared" si="23"/>
        <v>0.49000000000000909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934.56</v>
      </c>
      <c r="D1138" s="1">
        <f>BILANCA!E160</f>
        <v>2008.05</v>
      </c>
      <c r="E1138" s="1">
        <v>0</v>
      </c>
      <c r="F1138" s="1">
        <v>0</v>
      </c>
      <c r="G1138" s="2">
        <f t="shared" si="22"/>
        <v>767.35230000000001</v>
      </c>
      <c r="H1138" s="2">
        <f t="shared" si="23"/>
        <v>0.49000000000000909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98198</v>
      </c>
      <c r="D1148" s="1">
        <f>BILANCA!E170</f>
        <v>111472.98</v>
      </c>
      <c r="E1148" s="1">
        <v>0</v>
      </c>
      <c r="F1148" s="1">
        <v>0</v>
      </c>
      <c r="G1148" s="2">
        <f t="shared" si="22"/>
        <v>52988.753400000001</v>
      </c>
      <c r="H1148" s="2">
        <f t="shared" si="23"/>
        <v>2.0000000004074536E-2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98198</v>
      </c>
      <c r="D1151" s="1">
        <f>BILANCA!E173</f>
        <v>111472.98</v>
      </c>
      <c r="E1151" s="1">
        <v>0</v>
      </c>
      <c r="F1151" s="1">
        <v>0</v>
      </c>
      <c r="G1151" s="2">
        <f t="shared" si="22"/>
        <v>53952.185280000005</v>
      </c>
      <c r="H1151" s="2">
        <f t="shared" si="23"/>
        <v>2.0000000004074536E-2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1577575.63</v>
      </c>
      <c r="D1152" s="1">
        <f>BILANCA!E175</f>
        <v>1544992.36</v>
      </c>
      <c r="E1152" s="1">
        <v>0</v>
      </c>
      <c r="F1152" s="1">
        <v>0</v>
      </c>
      <c r="G1152" s="2">
        <f t="shared" si="22"/>
        <v>788817.69915</v>
      </c>
      <c r="H1152" s="2">
        <f t="shared" si="23"/>
        <v>0.73000000021420419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139705.60999999999</v>
      </c>
      <c r="D1153" s="1">
        <f>BILANCA!E176</f>
        <v>216595.19000000003</v>
      </c>
      <c r="E1153" s="1">
        <v>0</v>
      </c>
      <c r="F1153" s="1">
        <v>0</v>
      </c>
      <c r="G1153" s="2">
        <f t="shared" si="22"/>
        <v>97392.318300000014</v>
      </c>
      <c r="H1153" s="2">
        <f t="shared" si="23"/>
        <v>0.58000000004540198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124415.29</v>
      </c>
      <c r="D1154" s="1">
        <f>BILANCA!E177</f>
        <v>214726.03000000003</v>
      </c>
      <c r="E1154" s="1">
        <v>0</v>
      </c>
      <c r="F1154" s="1">
        <v>0</v>
      </c>
      <c r="G1154" s="2">
        <f t="shared" si="22"/>
        <v>94711.316850000003</v>
      </c>
      <c r="H1154" s="2">
        <f t="shared" si="23"/>
        <v>0.32000000002153683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96283.44</v>
      </c>
      <c r="D1155" s="1">
        <f>BILANCA!E178</f>
        <v>113163.58</v>
      </c>
      <c r="E1155" s="1">
        <v>0</v>
      </c>
      <c r="F1155" s="1">
        <v>0</v>
      </c>
      <c r="G1155" s="2">
        <f t="shared" si="22"/>
        <v>55489.023199999996</v>
      </c>
      <c r="H1155" s="2">
        <f t="shared" si="23"/>
        <v>0.86000000000058208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9063.15</v>
      </c>
      <c r="D1156" s="1">
        <f>BILANCA!E179</f>
        <v>88957.56</v>
      </c>
      <c r="E1156" s="1">
        <v>0</v>
      </c>
      <c r="F1156" s="1">
        <v>0</v>
      </c>
      <c r="G1156" s="2">
        <f t="shared" si="22"/>
        <v>32347.240709999998</v>
      </c>
      <c r="H1156" s="2">
        <f t="shared" si="23"/>
        <v>0.59000000000196451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19068.7</v>
      </c>
      <c r="D1165" s="1">
        <f>BILANCA!E188</f>
        <v>12604.89</v>
      </c>
      <c r="E1165" s="1">
        <v>0</v>
      </c>
      <c r="F1165" s="1">
        <v>0</v>
      </c>
      <c r="G1165" s="2">
        <f t="shared" si="22"/>
        <v>8058.6833599999991</v>
      </c>
      <c r="H1165" s="2">
        <f t="shared" si="23"/>
        <v>0.40999999999985448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9981.41</v>
      </c>
      <c r="D1166" s="1">
        <f>BILANCA!E189</f>
        <v>1869.16</v>
      </c>
      <c r="E1166" s="1">
        <v>0</v>
      </c>
      <c r="F1166" s="1">
        <v>0</v>
      </c>
      <c r="G1166" s="2">
        <f t="shared" si="22"/>
        <v>2510.7105899999997</v>
      </c>
      <c r="H1166" s="2">
        <f t="shared" si="23"/>
        <v>0.56999999999993634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5308.91</v>
      </c>
      <c r="D1211" s="1">
        <f>BILANCA!E234</f>
        <v>0</v>
      </c>
      <c r="E1211" s="1">
        <v>0</v>
      </c>
      <c r="F1211" s="1">
        <v>0</v>
      </c>
      <c r="G1211" s="2">
        <f t="shared" si="22"/>
        <v>1210.43148</v>
      </c>
      <c r="H1211" s="2">
        <f t="shared" si="23"/>
        <v>9.0000000000145519E-2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5308.91</v>
      </c>
      <c r="D1212" s="1">
        <f>BILANCA!E235</f>
        <v>0</v>
      </c>
      <c r="E1212" s="1">
        <v>0</v>
      </c>
      <c r="F1212" s="1">
        <v>0</v>
      </c>
      <c r="G1212" s="2">
        <f t="shared" si="22"/>
        <v>1215.7403899999999</v>
      </c>
      <c r="H1212" s="2">
        <f t="shared" si="23"/>
        <v>9.0000000000145519E-2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1437870.02</v>
      </c>
      <c r="D1214" s="1">
        <f>BILANCA!E237</f>
        <v>1328397.1700000002</v>
      </c>
      <c r="E1214" s="1">
        <v>0</v>
      </c>
      <c r="F1214" s="1">
        <v>0</v>
      </c>
      <c r="G1214" s="2">
        <f t="shared" si="22"/>
        <v>945867.46716000012</v>
      </c>
      <c r="H1214" s="2">
        <f t="shared" si="23"/>
        <v>0.19000000017695129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1409469.69</v>
      </c>
      <c r="D1215" s="1">
        <f>BILANCA!E238</f>
        <v>1370200.81</v>
      </c>
      <c r="E1215" s="1">
        <v>0</v>
      </c>
      <c r="F1215" s="1">
        <v>0</v>
      </c>
      <c r="G1215" s="2">
        <f t="shared" si="22"/>
        <v>962770.14392000006</v>
      </c>
      <c r="H1215" s="2">
        <f t="shared" si="23"/>
        <v>0.5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1409469.69</v>
      </c>
      <c r="D1216" s="1">
        <f>BILANCA!E239</f>
        <v>1370200.81</v>
      </c>
      <c r="E1216" s="1">
        <v>0</v>
      </c>
      <c r="F1216" s="1">
        <v>0</v>
      </c>
      <c r="G1216" s="2">
        <f t="shared" si="22"/>
        <v>966920.01523000002</v>
      </c>
      <c r="H1216" s="2">
        <f t="shared" si="23"/>
        <v>0.5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1314855.28</v>
      </c>
      <c r="D1217" s="1">
        <f>BILANCA!E240</f>
        <v>1262181.19</v>
      </c>
      <c r="E1217" s="1">
        <v>0</v>
      </c>
      <c r="F1217" s="1">
        <v>0</v>
      </c>
      <c r="G1217" s="2">
        <f t="shared" si="22"/>
        <v>898376.93244</v>
      </c>
      <c r="H1217" s="2">
        <f t="shared" si="23"/>
        <v>0.46999999997206032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94614.41</v>
      </c>
      <c r="D1218" s="1">
        <f>BILANCA!E241</f>
        <v>108019.62</v>
      </c>
      <c r="E1218" s="1">
        <v>0</v>
      </c>
      <c r="F1218" s="1">
        <v>0</v>
      </c>
      <c r="G1218" s="2">
        <f t="shared" si="22"/>
        <v>73003.607749999996</v>
      </c>
      <c r="H1218" s="2">
        <f t="shared" si="23"/>
        <v>0.79000000000814907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27465.770000000004</v>
      </c>
      <c r="D1222" s="1">
        <f>BILANCA!E245</f>
        <v>-43811.69</v>
      </c>
      <c r="E1222" s="1">
        <v>0</v>
      </c>
      <c r="F1222" s="1">
        <v>0</v>
      </c>
      <c r="G1222" s="2">
        <f t="shared" si="22"/>
        <v>-14377.668789999998</v>
      </c>
      <c r="H1222" s="2">
        <f t="shared" si="23"/>
        <v>0.53999999999359716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46313.440000000002</v>
      </c>
      <c r="D1223" s="1">
        <f>BILANCA!E246</f>
        <v>0</v>
      </c>
      <c r="E1223" s="1">
        <v>0</v>
      </c>
      <c r="F1223" s="1">
        <v>0</v>
      </c>
      <c r="G1223" s="2">
        <f t="shared" si="22"/>
        <v>11115.2256</v>
      </c>
      <c r="H1223" s="2">
        <f t="shared" si="23"/>
        <v>0.44000000000232831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46313.440000000002</v>
      </c>
      <c r="D1224" s="1">
        <f>BILANCA!E247</f>
        <v>0</v>
      </c>
      <c r="E1224" s="1">
        <v>0</v>
      </c>
      <c r="F1224" s="1">
        <v>0</v>
      </c>
      <c r="G1224" s="2">
        <f t="shared" si="22"/>
        <v>11161.53904</v>
      </c>
      <c r="H1224" s="2">
        <f t="shared" si="23"/>
        <v>0.44000000000232831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18847.669999999998</v>
      </c>
      <c r="D1227" s="1">
        <f>BILANCA!E250</f>
        <v>43811.69</v>
      </c>
      <c r="E1227" s="1">
        <v>0</v>
      </c>
      <c r="F1227" s="1">
        <v>0</v>
      </c>
      <c r="G1227" s="2">
        <f t="shared" si="22"/>
        <v>25978.9362</v>
      </c>
      <c r="H1227" s="2">
        <f t="shared" si="23"/>
        <v>0.63999999999941792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24691.88</v>
      </c>
      <c r="E1228" s="1">
        <v>0</v>
      </c>
      <c r="F1228" s="1">
        <v>0</v>
      </c>
      <c r="G1228" s="2">
        <f t="shared" si="22"/>
        <v>12099.021200000001</v>
      </c>
      <c r="H1228" s="2">
        <f t="shared" si="23"/>
        <v>0.11999999999898137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18847.669999999998</v>
      </c>
      <c r="D1229" s="1">
        <f>BILANCA!E252</f>
        <v>19119.810000000001</v>
      </c>
      <c r="E1229" s="1">
        <v>0</v>
      </c>
      <c r="F1229" s="1">
        <v>0</v>
      </c>
      <c r="G1229" s="2">
        <f t="shared" si="22"/>
        <v>14043.47334</v>
      </c>
      <c r="H1229" s="2">
        <f t="shared" si="23"/>
        <v>0.52000000000043656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934.56</v>
      </c>
      <c r="D1232" s="1">
        <f>BILANCA!E255</f>
        <v>2008.05</v>
      </c>
      <c r="E1232" s="1">
        <v>0</v>
      </c>
      <c r="F1232" s="1">
        <v>0</v>
      </c>
      <c r="G1232" s="2">
        <f t="shared" si="22"/>
        <v>1232.71434</v>
      </c>
      <c r="H1232" s="2">
        <f t="shared" si="23"/>
        <v>0.49000000000000909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144944.39000000001</v>
      </c>
      <c r="D1236" s="1">
        <f>BILANCA!E259</f>
        <v>179175.22</v>
      </c>
      <c r="E1236" s="1">
        <v>0</v>
      </c>
      <c r="F1236" s="1">
        <v>0</v>
      </c>
      <c r="G1236" s="2">
        <f t="shared" si="22"/>
        <v>127333.59199</v>
      </c>
      <c r="H1236" s="2">
        <f t="shared" si="23"/>
        <v>0.61000000001513399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144944.39000000001</v>
      </c>
      <c r="D1237" s="1">
        <f>BILANCA!E260</f>
        <v>179175.22</v>
      </c>
      <c r="E1237" s="1">
        <v>0</v>
      </c>
      <c r="F1237" s="1">
        <v>0</v>
      </c>
      <c r="G1237" s="2">
        <f t="shared" si="22"/>
        <v>127836.88682000001</v>
      </c>
      <c r="H1237" s="2">
        <f t="shared" si="23"/>
        <v>0.61000000001513399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613.22</v>
      </c>
      <c r="E1240" s="1">
        <v>0</v>
      </c>
      <c r="F1240" s="1">
        <v>0</v>
      </c>
      <c r="G1240" s="2">
        <f t="shared" si="22"/>
        <v>315.19508000000002</v>
      </c>
      <c r="H1240" s="2">
        <f t="shared" si="23"/>
        <v>0.22000000000002728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934.56</v>
      </c>
      <c r="D1241" s="1">
        <f>BILANCA!E265</f>
        <v>1394.83</v>
      </c>
      <c r="E1241" s="1">
        <v>0</v>
      </c>
      <c r="F1241" s="1">
        <v>0</v>
      </c>
      <c r="G1241" s="2">
        <f t="shared" si="22"/>
        <v>960.84875999999997</v>
      </c>
      <c r="H1241" s="2">
        <f t="shared" si="23"/>
        <v>0.61000000000012733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18883.060000000001</v>
      </c>
      <c r="D1244" s="1">
        <f>BILANCA!E268</f>
        <v>12604.89</v>
      </c>
      <c r="E1244" s="1">
        <v>0</v>
      </c>
      <c r="F1244" s="1">
        <v>0</v>
      </c>
      <c r="G1244" s="2">
        <f t="shared" si="24"/>
        <v>11508.231240000001</v>
      </c>
      <c r="H1244" s="2">
        <f t="shared" si="23"/>
        <v>0.17000000000189175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7148.59</v>
      </c>
      <c r="D1263" s="1">
        <f>BILANCA!E287</f>
        <v>3048.63</v>
      </c>
      <c r="E1263" s="1">
        <v>0</v>
      </c>
      <c r="F1263" s="1">
        <v>0</v>
      </c>
      <c r="G1263" s="2">
        <f t="shared" si="24"/>
        <v>3708.8380000000006</v>
      </c>
      <c r="H1263" s="2">
        <f t="shared" si="23"/>
        <v>0.77999999999974534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117266.7</v>
      </c>
      <c r="D1264" s="1">
        <f>BILANCA!E288</f>
        <v>211677.4</v>
      </c>
      <c r="E1264" s="1">
        <v>0</v>
      </c>
      <c r="F1264" s="1">
        <v>0</v>
      </c>
      <c r="G1264" s="2">
        <f t="shared" si="24"/>
        <v>151914.64150000003</v>
      </c>
      <c r="H1264" s="2">
        <f t="shared" si="23"/>
        <v>0.69999999999708962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9981.41</v>
      </c>
      <c r="D1265" s="1">
        <f>BILANCA!E289</f>
        <v>0</v>
      </c>
      <c r="E1265" s="1">
        <v>0</v>
      </c>
      <c r="F1265" s="1">
        <v>0</v>
      </c>
      <c r="G1265" s="2">
        <f t="shared" si="24"/>
        <v>2814.7576199999999</v>
      </c>
      <c r="H1265" s="2">
        <f t="shared" si="23"/>
        <v>0.40999999999985448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1869.16</v>
      </c>
      <c r="E1266" s="1">
        <v>0</v>
      </c>
      <c r="F1266" s="1">
        <v>0</v>
      </c>
      <c r="G1266" s="2">
        <f t="shared" si="24"/>
        <v>1057.9445599999999</v>
      </c>
      <c r="H1266" s="2">
        <f t="shared" si="23"/>
        <v>0.16000000000008185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19068.7</v>
      </c>
      <c r="D1278" s="1">
        <f>BILANCA!E302</f>
        <v>12604.89</v>
      </c>
      <c r="E1278" s="1">
        <v>0</v>
      </c>
      <c r="F1278" s="1">
        <v>0</v>
      </c>
      <c r="G1278" s="2">
        <f t="shared" si="24"/>
        <v>13062.151599999999</v>
      </c>
      <c r="H1278" s="2">
        <f t="shared" si="23"/>
        <v>0.40999999999985448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1373933.09</v>
      </c>
      <c r="D1408" s="1">
        <f>'RAS-funkcijski'!E114</f>
        <v>1676158.39</v>
      </c>
      <c r="E1408" s="1">
        <v>0</v>
      </c>
      <c r="F1408" s="1">
        <v>0</v>
      </c>
      <c r="G1408" s="2">
        <f t="shared" si="24"/>
        <v>519887.48569999996</v>
      </c>
      <c r="H1408" s="2">
        <f t="shared" si="27"/>
        <v>0.47999999998137355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1373933.09</v>
      </c>
      <c r="D1412" s="1">
        <f>'RAS-funkcijski'!E118</f>
        <v>1676158.39</v>
      </c>
      <c r="E1412" s="1">
        <v>0</v>
      </c>
      <c r="F1412" s="1">
        <v>0</v>
      </c>
      <c r="G1412" s="2">
        <f t="shared" si="24"/>
        <v>538792.48517999996</v>
      </c>
      <c r="H1412" s="2">
        <f t="shared" si="27"/>
        <v>0.47999999998137355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1373933.09</v>
      </c>
      <c r="D1414" s="1">
        <f>'RAS-funkcijski'!E120</f>
        <v>1676158.39</v>
      </c>
      <c r="E1414" s="1">
        <v>0</v>
      </c>
      <c r="F1414" s="1">
        <v>0</v>
      </c>
      <c r="G1414" s="2">
        <f t="shared" si="24"/>
        <v>548244.98491999996</v>
      </c>
      <c r="H1414" s="2">
        <f t="shared" si="27"/>
        <v>0.47999999998137355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1373933.09</v>
      </c>
      <c r="D1435" s="13">
        <f>'RAS-funkcijski'!E141</f>
        <v>1676158.39</v>
      </c>
      <c r="E1435" s="13">
        <v>0</v>
      </c>
      <c r="F1435" s="13">
        <v>0</v>
      </c>
      <c r="G1435" s="14">
        <f t="shared" si="24"/>
        <v>647496.23219000001</v>
      </c>
      <c r="H1435" s="14">
        <f t="shared" si="27"/>
        <v>0.47999999998137355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11710.26</v>
      </c>
      <c r="D1436" s="6">
        <f>'P-VRIO'!E5</f>
        <v>352.08000000000004</v>
      </c>
      <c r="E1436" s="6">
        <v>0</v>
      </c>
      <c r="F1436" s="6">
        <v>0</v>
      </c>
      <c r="G1436" s="7">
        <f t="shared" si="24"/>
        <v>12.41442</v>
      </c>
      <c r="H1436" s="7">
        <f t="shared" si="27"/>
        <v>0.34000000000025921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63.53</v>
      </c>
      <c r="E1437" s="1">
        <v>0</v>
      </c>
      <c r="F1437" s="1">
        <v>0</v>
      </c>
      <c r="G1437" s="2">
        <f t="shared" si="24"/>
        <v>0.25412000000000001</v>
      </c>
      <c r="H1437" s="2">
        <f t="shared" si="27"/>
        <v>0.46999999999999886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63.53</v>
      </c>
      <c r="E1438" s="1">
        <v>0</v>
      </c>
      <c r="F1438" s="1">
        <v>0</v>
      </c>
      <c r="G1438" s="2">
        <f t="shared" si="24"/>
        <v>0.38118000000000002</v>
      </c>
      <c r="H1438" s="2">
        <f t="shared" si="27"/>
        <v>0.46999999999999886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63.53</v>
      </c>
      <c r="E1440" s="1">
        <v>0</v>
      </c>
      <c r="F1440" s="1">
        <v>0</v>
      </c>
      <c r="G1440" s="2">
        <f t="shared" si="24"/>
        <v>0.63529999999999998</v>
      </c>
      <c r="H1440" s="2">
        <f t="shared" si="27"/>
        <v>0.46999999999999886</v>
      </c>
      <c r="I1440" s="10">
        <f t="shared" si="28"/>
        <v>0.29859099999999927</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11710.26</v>
      </c>
      <c r="D1453" s="1">
        <f>'P-VRIO'!E22</f>
        <v>288.55</v>
      </c>
      <c r="E1453" s="1">
        <v>0</v>
      </c>
      <c r="F1453" s="1">
        <v>0</v>
      </c>
      <c r="G1453" s="2">
        <f t="shared" si="24"/>
        <v>221.17247999999998</v>
      </c>
      <c r="H1453" s="2">
        <f t="shared" si="27"/>
        <v>0.71000000000020691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11710.26</v>
      </c>
      <c r="D1454" s="1">
        <f>'P-VRIO'!E23</f>
        <v>288.55</v>
      </c>
      <c r="E1454" s="1">
        <v>0</v>
      </c>
      <c r="F1454" s="1">
        <v>0</v>
      </c>
      <c r="G1454" s="2">
        <f t="shared" si="24"/>
        <v>233.45983999999999</v>
      </c>
      <c r="H1454" s="2">
        <f t="shared" si="27"/>
        <v>0.71000000000020691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11710.26</v>
      </c>
      <c r="D1456" s="1">
        <f>'P-VRIO'!E25</f>
        <v>288.55</v>
      </c>
      <c r="E1456" s="1">
        <v>0</v>
      </c>
      <c r="F1456" s="1">
        <v>0</v>
      </c>
      <c r="G1456" s="2">
        <f t="shared" si="24"/>
        <v>258.03456</v>
      </c>
      <c r="H1456" s="2">
        <f t="shared" si="27"/>
        <v>0.71000000000020691</v>
      </c>
      <c r="I1456" s="10">
        <f t="shared" si="30"/>
        <v>183.20453760005338</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134396.69</v>
      </c>
      <c r="D1480" s="6"/>
      <c r="E1480" s="6">
        <v>0</v>
      </c>
      <c r="F1480" s="6">
        <v>0</v>
      </c>
      <c r="G1480" s="7">
        <f t="shared" ref="G1480:G1580" si="34">B1480/1000*C1480</f>
        <v>134.39669000000001</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1695976.02</v>
      </c>
      <c r="D1481" s="1">
        <v>0</v>
      </c>
      <c r="E1481" s="1">
        <v>0</v>
      </c>
      <c r="F1481" s="1">
        <v>0</v>
      </c>
      <c r="G1481" s="2">
        <f t="shared" si="34"/>
        <v>3391.9520400000001</v>
      </c>
      <c r="H1481" s="2">
        <f t="shared" si="35"/>
        <v>2.0000000018626451E-2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6737.39</v>
      </c>
      <c r="D1482" s="1">
        <v>0</v>
      </c>
      <c r="E1482" s="1">
        <v>0</v>
      </c>
      <c r="F1482" s="1">
        <v>0</v>
      </c>
      <c r="G1482" s="2">
        <f t="shared" si="34"/>
        <v>20.21217</v>
      </c>
      <c r="H1482" s="2">
        <f t="shared" si="35"/>
        <v>0.39000000000032742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1625017.08</v>
      </c>
      <c r="D1483" s="1">
        <v>0</v>
      </c>
      <c r="E1483" s="1">
        <v>0</v>
      </c>
      <c r="F1483" s="1">
        <v>0</v>
      </c>
      <c r="G1483" s="2">
        <f t="shared" si="34"/>
        <v>6500.0683200000003</v>
      </c>
      <c r="H1483" s="2">
        <f t="shared" si="35"/>
        <v>8.0000000074505806E-2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1273993.6100000001</v>
      </c>
      <c r="D1484" s="1">
        <v>0</v>
      </c>
      <c r="E1484" s="1">
        <v>0</v>
      </c>
      <c r="F1484" s="1">
        <v>0</v>
      </c>
      <c r="G1484" s="2">
        <f t="shared" si="34"/>
        <v>6369.9680500000004</v>
      </c>
      <c r="H1484" s="2">
        <f t="shared" si="35"/>
        <v>0.38999999989755452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347544.42</v>
      </c>
      <c r="D1485" s="1">
        <v>0</v>
      </c>
      <c r="E1485" s="1">
        <v>0</v>
      </c>
      <c r="F1485" s="1">
        <v>0</v>
      </c>
      <c r="G1485" s="2">
        <f t="shared" si="34"/>
        <v>2085.2665200000001</v>
      </c>
      <c r="H1485" s="2">
        <f t="shared" si="35"/>
        <v>0.41999999998370185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839.22</v>
      </c>
      <c r="D1486" s="1">
        <v>0</v>
      </c>
      <c r="E1486" s="1">
        <v>0</v>
      </c>
      <c r="F1486" s="1">
        <v>0</v>
      </c>
      <c r="G1486" s="2">
        <f t="shared" si="34"/>
        <v>5.8745400000000005</v>
      </c>
      <c r="H1486" s="2">
        <f t="shared" si="35"/>
        <v>0.22000000000002728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800</v>
      </c>
      <c r="D1489" s="1">
        <v>0</v>
      </c>
      <c r="E1489" s="1">
        <v>0</v>
      </c>
      <c r="F1489" s="1">
        <v>0</v>
      </c>
      <c r="G1489" s="2">
        <f t="shared" si="34"/>
        <v>8</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1839.83</v>
      </c>
      <c r="D1491" s="1">
        <v>0</v>
      </c>
      <c r="E1491" s="1">
        <v>0</v>
      </c>
      <c r="F1491" s="1">
        <v>0</v>
      </c>
      <c r="G1491" s="2">
        <f t="shared" si="34"/>
        <v>22.077960000000001</v>
      </c>
      <c r="H1491" s="2">
        <f t="shared" si="35"/>
        <v>0.17000000000007276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64221.55</v>
      </c>
      <c r="D1492" s="1">
        <v>0</v>
      </c>
      <c r="E1492" s="1">
        <v>0</v>
      </c>
      <c r="F1492" s="1">
        <v>0</v>
      </c>
      <c r="G1492" s="2">
        <f t="shared" si="34"/>
        <v>834.88014999999996</v>
      </c>
      <c r="H1492" s="2">
        <f t="shared" si="35"/>
        <v>0.44999999999708962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1613777.52</v>
      </c>
      <c r="D1499" s="1">
        <v>0</v>
      </c>
      <c r="E1499" s="1">
        <v>0</v>
      </c>
      <c r="F1499" s="1">
        <v>0</v>
      </c>
      <c r="G1499" s="2">
        <f t="shared" si="34"/>
        <v>32275.5504</v>
      </c>
      <c r="H1499" s="2">
        <f t="shared" si="35"/>
        <v>0.47999999998137355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13201.2</v>
      </c>
      <c r="D1500" s="1">
        <v>0</v>
      </c>
      <c r="E1500" s="1">
        <v>0</v>
      </c>
      <c r="F1500" s="1">
        <v>0</v>
      </c>
      <c r="G1500" s="2">
        <f t="shared" si="34"/>
        <v>277.22520000000003</v>
      </c>
      <c r="H1500" s="2">
        <f t="shared" si="35"/>
        <v>0.2000000000007276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1528242.53</v>
      </c>
      <c r="D1501" s="1">
        <v>0</v>
      </c>
      <c r="E1501" s="1">
        <v>0</v>
      </c>
      <c r="F1501" s="1">
        <v>0</v>
      </c>
      <c r="G1501" s="2">
        <f t="shared" si="34"/>
        <v>33621.335659999997</v>
      </c>
      <c r="H1501" s="2">
        <f t="shared" si="35"/>
        <v>0.46999999997206032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1257113.47</v>
      </c>
      <c r="D1502" s="1">
        <v>0</v>
      </c>
      <c r="E1502" s="1">
        <v>0</v>
      </c>
      <c r="F1502" s="1">
        <v>0</v>
      </c>
      <c r="G1502" s="2">
        <f t="shared" si="34"/>
        <v>28913.609809999998</v>
      </c>
      <c r="H1502" s="2">
        <f t="shared" si="35"/>
        <v>0.46999999997206032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267650.01</v>
      </c>
      <c r="D1503" s="1">
        <v>0</v>
      </c>
      <c r="E1503" s="1">
        <v>0</v>
      </c>
      <c r="F1503" s="1">
        <v>0</v>
      </c>
      <c r="G1503" s="2">
        <f t="shared" si="34"/>
        <v>6423.6002400000007</v>
      </c>
      <c r="H1503" s="2">
        <f t="shared" si="35"/>
        <v>1.0000000009313226E-2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839.22</v>
      </c>
      <c r="D1504" s="1">
        <v>0</v>
      </c>
      <c r="E1504" s="1">
        <v>0</v>
      </c>
      <c r="F1504" s="1">
        <v>0</v>
      </c>
      <c r="G1504" s="2">
        <f t="shared" si="34"/>
        <v>20.980500000000003</v>
      </c>
      <c r="H1504" s="2">
        <f t="shared" si="35"/>
        <v>0.22000000000002728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800</v>
      </c>
      <c r="D1507" s="1">
        <v>0</v>
      </c>
      <c r="E1507" s="1">
        <v>0</v>
      </c>
      <c r="F1507" s="1">
        <v>0</v>
      </c>
      <c r="G1507" s="2">
        <f t="shared" si="34"/>
        <v>22.400000000000002</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1839.83</v>
      </c>
      <c r="D1509" s="1">
        <v>0</v>
      </c>
      <c r="E1509" s="1">
        <v>0</v>
      </c>
      <c r="F1509" s="1">
        <v>0</v>
      </c>
      <c r="G1509" s="2">
        <f t="shared" si="34"/>
        <v>55.194899999999997</v>
      </c>
      <c r="H1509" s="2">
        <f t="shared" si="35"/>
        <v>0.17000000000007276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72333.789999999994</v>
      </c>
      <c r="D1510" s="1">
        <v>0</v>
      </c>
      <c r="E1510" s="1">
        <v>0</v>
      </c>
      <c r="F1510" s="1">
        <v>0</v>
      </c>
      <c r="G1510" s="2">
        <f t="shared" si="34"/>
        <v>2242.3474899999997</v>
      </c>
      <c r="H1510" s="2">
        <f t="shared" si="35"/>
        <v>0.21000000000640284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216595.18999999994</v>
      </c>
      <c r="D1517" s="1">
        <v>0</v>
      </c>
      <c r="E1517" s="1">
        <v>0</v>
      </c>
      <c r="F1517" s="1">
        <v>0</v>
      </c>
      <c r="G1517" s="2">
        <f t="shared" si="34"/>
        <v>8230.6172199999983</v>
      </c>
      <c r="H1517" s="2">
        <f t="shared" si="35"/>
        <v>0.18999999994412065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3048.63</v>
      </c>
      <c r="D1518" s="1">
        <v>0</v>
      </c>
      <c r="E1518" s="1">
        <v>0</v>
      </c>
      <c r="F1518" s="1">
        <v>0</v>
      </c>
      <c r="G1518" s="2">
        <f t="shared" si="34"/>
        <v>118.89657</v>
      </c>
      <c r="H1518" s="2">
        <f t="shared" si="35"/>
        <v>0.36999999999989086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3048.63</v>
      </c>
      <c r="D1524" s="1">
        <v>0</v>
      </c>
      <c r="E1524" s="1">
        <v>0</v>
      </c>
      <c r="F1524" s="1">
        <v>0</v>
      </c>
      <c r="G1524" s="2">
        <f t="shared" si="34"/>
        <v>137.18835000000001</v>
      </c>
      <c r="H1524" s="2">
        <f t="shared" si="35"/>
        <v>0.36999999999989086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3048.63</v>
      </c>
      <c r="D1530" s="1">
        <v>0</v>
      </c>
      <c r="E1530" s="1">
        <v>0</v>
      </c>
      <c r="F1530" s="1">
        <v>0</v>
      </c>
      <c r="G1530" s="2">
        <f t="shared" si="34"/>
        <v>155.48013</v>
      </c>
      <c r="H1530" s="2">
        <f t="shared" si="35"/>
        <v>0.36999999999989086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3048.63</v>
      </c>
      <c r="D1531" s="1">
        <v>0</v>
      </c>
      <c r="E1531" s="1">
        <v>0</v>
      </c>
      <c r="F1531" s="1">
        <v>0</v>
      </c>
      <c r="G1531" s="2">
        <f t="shared" si="34"/>
        <v>158.52876000000001</v>
      </c>
      <c r="H1531" s="2">
        <f t="shared" si="35"/>
        <v>0.36999999999989086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213546.56000000003</v>
      </c>
      <c r="D1576" s="1">
        <v>0</v>
      </c>
      <c r="E1576" s="1">
        <v>0</v>
      </c>
      <c r="F1576" s="1">
        <v>0</v>
      </c>
      <c r="G1576" s="2">
        <f t="shared" si="34"/>
        <v>20714.016320000002</v>
      </c>
      <c r="H1576" s="2">
        <f t="shared" si="35"/>
        <v>0.43999999997322448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12604.89</v>
      </c>
      <c r="D1577" s="1">
        <v>0</v>
      </c>
      <c r="E1577" s="1">
        <v>0</v>
      </c>
      <c r="F1577" s="1">
        <v>0</v>
      </c>
      <c r="G1577" s="2">
        <f t="shared" si="34"/>
        <v>1235.2792199999999</v>
      </c>
      <c r="H1577" s="2">
        <f t="shared" si="35"/>
        <v>0.11000000000058208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199072.51</v>
      </c>
      <c r="D1578" s="1">
        <v>0</v>
      </c>
      <c r="E1578" s="1">
        <v>0</v>
      </c>
      <c r="F1578" s="1">
        <v>0</v>
      </c>
      <c r="G1578" s="2">
        <f t="shared" si="34"/>
        <v>19708.178490000002</v>
      </c>
      <c r="H1578" s="2">
        <f t="shared" si="35"/>
        <v>0.48999999999068677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1869.16</v>
      </c>
      <c r="D1579" s="1">
        <v>0</v>
      </c>
      <c r="E1579" s="1">
        <v>0</v>
      </c>
      <c r="F1579" s="1">
        <v>0</v>
      </c>
      <c r="G1579" s="2">
        <f t="shared" si="34"/>
        <v>186.91600000000003</v>
      </c>
      <c r="H1579" s="2">
        <f t="shared" si="35"/>
        <v>0.16000000000008185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16738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1419096.45</v>
      </c>
      <c r="I16" s="170">
        <f>'PR-RAS'!E6</f>
        <v>1604403.56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1351124.4200000002</v>
      </c>
      <c r="I17" s="170">
        <f>'PR-RAS'!E151</f>
        <v>1611527.9599999997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27465.769999999869</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43811.689999999508</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1409469.6900000002</v>
      </c>
      <c r="I20" s="173">
        <f>BILANCA!E7</f>
        <v>1370200.81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168105.94</v>
      </c>
      <c r="I21" s="175">
        <f>BILANCA!E68</f>
        <v>174791.55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139705.60999999999</v>
      </c>
      <c r="I22" s="175">
        <f>BILANCA!E176</f>
        <v>216595.19000000003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1437870.02</v>
      </c>
      <c r="I23" s="177">
        <f>BILANCA!E237</f>
        <v>1328397.1700000002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1373933.09</v>
      </c>
      <c r="I27" s="175">
        <f>'RAS-funkcijski'!E114</f>
        <v>1676158.39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1373933.09</v>
      </c>
      <c r="I28" s="179">
        <f>'RAS-funkcijski'!E141</f>
        <v>1676158.39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11710.26</v>
      </c>
      <c r="I29" s="173">
        <f>'P-VRIO'!E5</f>
        <v>352.08000000000004</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11710.26</v>
      </c>
      <c r="I30" s="175">
        <f>'P-VRIO'!E22</f>
        <v>288.55</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134396.69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216595.18999999994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3048.63</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213546.56000000003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8" zoomScaleNormal="100" workbookViewId="0">
      <selection activeCell="D994" sqref="D994:E9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1419096.45</v>
      </c>
      <c r="E6" s="51">
        <f>E7+E44+E50+E82+E106+E124+E133+E139</f>
        <v>1604403.56</v>
      </c>
      <c r="F6" s="52">
        <f t="shared" ref="F6:F131" si="0">IF(D6&lt;&gt;0,IF(E6/D6&gt;=100,"&gt;&gt;100",E6/D6*100),"-")</f>
        <v>113.0581053881151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1199847.83</v>
      </c>
      <c r="E50" s="51">
        <f>E51+E54+E59+E62+E65+E68+E71+E74+E77</f>
        <v>1268252.07</v>
      </c>
      <c r="F50" s="52">
        <f t="shared" si="0"/>
        <v>105.70107627731427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1172568.03</v>
      </c>
      <c r="E68" s="51">
        <f t="shared" si="15"/>
        <v>1266459.26</v>
      </c>
      <c r="F68" s="52">
        <f t="shared" si="0"/>
        <v>108.00731621516238</v>
      </c>
    </row>
    <row r="69" spans="1:6" ht="12.75" customHeight="1" x14ac:dyDescent="0.2">
      <c r="A69" s="53" t="s">
        <v>184</v>
      </c>
      <c r="B69" s="85" t="s">
        <v>185</v>
      </c>
      <c r="C69" s="50" t="s">
        <v>184</v>
      </c>
      <c r="D69" s="242">
        <v>1171904.42</v>
      </c>
      <c r="E69" s="242">
        <v>1265796.26</v>
      </c>
      <c r="F69" s="52">
        <f t="shared" si="0"/>
        <v>108.0119025406526</v>
      </c>
    </row>
    <row r="70" spans="1:6" ht="24" x14ac:dyDescent="0.2">
      <c r="A70" s="53" t="s">
        <v>186</v>
      </c>
      <c r="B70" s="85" t="s">
        <v>187</v>
      </c>
      <c r="C70" s="50" t="s">
        <v>186</v>
      </c>
      <c r="D70" s="242">
        <v>663.61</v>
      </c>
      <c r="E70" s="242">
        <v>663</v>
      </c>
      <c r="F70" s="52">
        <f t="shared" si="0"/>
        <v>99.908078540106388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27279.8</v>
      </c>
      <c r="E77" s="51">
        <f t="shared" si="18"/>
        <v>1792.81</v>
      </c>
      <c r="F77" s="52">
        <f t="shared" si="0"/>
        <v>6.5719323455450551</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27279.8</v>
      </c>
      <c r="E80" s="242">
        <v>1792.81</v>
      </c>
      <c r="F80" s="52">
        <f t="shared" si="0"/>
        <v>6.5719323455450551</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0.25</v>
      </c>
      <c r="E82" s="51">
        <f t="shared" si="19"/>
        <v>2.91</v>
      </c>
      <c r="F82" s="52">
        <f t="shared" si="0"/>
        <v>1164</v>
      </c>
    </row>
    <row r="83" spans="1:6" ht="12.75" customHeight="1" x14ac:dyDescent="0.2">
      <c r="A83" s="53">
        <v>641</v>
      </c>
      <c r="B83" s="85" t="s">
        <v>212</v>
      </c>
      <c r="C83" s="50" t="s">
        <v>213</v>
      </c>
      <c r="D83" s="51">
        <f t="shared" ref="D83:E83" si="20">SUM(D84:D90)</f>
        <v>0.25</v>
      </c>
      <c r="E83" s="51">
        <f t="shared" si="20"/>
        <v>2.91</v>
      </c>
      <c r="F83" s="52">
        <f t="shared" si="0"/>
        <v>1164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0.25</v>
      </c>
      <c r="E85" s="242">
        <v>2.91</v>
      </c>
      <c r="F85" s="52">
        <f t="shared" si="0"/>
        <v>1164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1938.89</v>
      </c>
      <c r="E106" s="51">
        <f t="shared" si="23"/>
        <v>12327.33</v>
      </c>
      <c r="F106" s="52">
        <f t="shared" si="0"/>
        <v>635.79316000391975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1938.89</v>
      </c>
      <c r="E112" s="51">
        <f t="shared" si="25"/>
        <v>12327.33</v>
      </c>
      <c r="F112" s="52">
        <f t="shared" si="0"/>
        <v>635.79316000391975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1938.89</v>
      </c>
      <c r="E117" s="242">
        <v>12327.33</v>
      </c>
      <c r="F117" s="52">
        <f t="shared" si="0"/>
        <v>635.79316000391975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63714.68</v>
      </c>
      <c r="E124" s="51">
        <f t="shared" si="27"/>
        <v>62014.39</v>
      </c>
      <c r="F124" s="52">
        <f t="shared" si="0"/>
        <v>97.331399922278507</v>
      </c>
    </row>
    <row r="125" spans="1:6" ht="12.75" customHeight="1" x14ac:dyDescent="0.2">
      <c r="A125" s="53">
        <v>661</v>
      </c>
      <c r="B125" s="86" t="s">
        <v>296</v>
      </c>
      <c r="C125" s="50" t="s">
        <v>297</v>
      </c>
      <c r="D125" s="51">
        <f t="shared" ref="D125:E125" si="28">SUM(D126:D127)</f>
        <v>61489.14</v>
      </c>
      <c r="E125" s="51">
        <f t="shared" si="28"/>
        <v>60167.49</v>
      </c>
      <c r="F125" s="52">
        <f t="shared" si="0"/>
        <v>97.850596056474359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61489.14</v>
      </c>
      <c r="E127" s="242">
        <v>60167.49</v>
      </c>
      <c r="F127" s="52">
        <f t="shared" si="0"/>
        <v>97.850596056474359</v>
      </c>
    </row>
    <row r="128" spans="1:6" ht="24" x14ac:dyDescent="0.2">
      <c r="A128" s="53">
        <v>663</v>
      </c>
      <c r="B128" s="231" t="s">
        <v>302</v>
      </c>
      <c r="C128" s="50" t="s">
        <v>303</v>
      </c>
      <c r="D128" s="51">
        <f t="shared" ref="D128:E128" si="29">SUM(D129:D132)</f>
        <v>2225.5400000000004</v>
      </c>
      <c r="E128" s="51">
        <f t="shared" si="29"/>
        <v>1846.9</v>
      </c>
      <c r="F128" s="52">
        <f t="shared" si="0"/>
        <v>82.986601004699963</v>
      </c>
    </row>
    <row r="129" spans="1:6" ht="12.75" customHeight="1" x14ac:dyDescent="0.2">
      <c r="A129" s="53">
        <v>6631</v>
      </c>
      <c r="B129" s="86" t="s">
        <v>304</v>
      </c>
      <c r="C129" s="50" t="s">
        <v>305</v>
      </c>
      <c r="D129" s="242">
        <v>155.28</v>
      </c>
      <c r="E129" s="242"/>
      <c r="F129" s="52">
        <f t="shared" si="0"/>
        <v>0</v>
      </c>
    </row>
    <row r="130" spans="1:6" ht="12.75" customHeight="1" x14ac:dyDescent="0.2">
      <c r="A130" s="53">
        <v>6632</v>
      </c>
      <c r="B130" s="232" t="s">
        <v>306</v>
      </c>
      <c r="C130" s="50" t="s">
        <v>307</v>
      </c>
      <c r="D130" s="242">
        <v>2070.2600000000002</v>
      </c>
      <c r="E130" s="242">
        <v>1846.9</v>
      </c>
      <c r="F130" s="52">
        <f t="shared" si="0"/>
        <v>89.211016973713441</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153361.21000000002</v>
      </c>
      <c r="E133" s="51">
        <f t="shared" si="30"/>
        <v>261806.86</v>
      </c>
      <c r="F133" s="52">
        <f t="shared" ref="F133:F223" si="31">IF(D133&lt;&gt;0,IF(E133/D133&gt;=100,"&gt;&gt;100",E133/D133*100),"-")</f>
        <v>170.71256806072407</v>
      </c>
    </row>
    <row r="134" spans="1:6" ht="24" x14ac:dyDescent="0.2">
      <c r="A134" s="53">
        <v>671</v>
      </c>
      <c r="B134" s="232" t="s">
        <v>314</v>
      </c>
      <c r="C134" s="50" t="s">
        <v>315</v>
      </c>
      <c r="D134" s="51">
        <f t="shared" ref="D134:E134" si="32">SUM(D135:D137)</f>
        <v>153361.21000000002</v>
      </c>
      <c r="E134" s="51">
        <f t="shared" si="32"/>
        <v>261806.86</v>
      </c>
      <c r="F134" s="52">
        <f t="shared" si="31"/>
        <v>170.71256806072407</v>
      </c>
    </row>
    <row r="135" spans="1:6" ht="12.75" customHeight="1" x14ac:dyDescent="0.2">
      <c r="A135" s="53">
        <v>6711</v>
      </c>
      <c r="B135" s="85" t="s">
        <v>316</v>
      </c>
      <c r="C135" s="50" t="s">
        <v>317</v>
      </c>
      <c r="D135" s="242">
        <v>152631.45000000001</v>
      </c>
      <c r="E135" s="242">
        <v>209302.09</v>
      </c>
      <c r="F135" s="52">
        <f t="shared" si="31"/>
        <v>137.12907136766373</v>
      </c>
    </row>
    <row r="136" spans="1:6" ht="24" x14ac:dyDescent="0.2">
      <c r="A136" s="53">
        <v>6712</v>
      </c>
      <c r="B136" s="232" t="s">
        <v>318</v>
      </c>
      <c r="C136" s="50" t="s">
        <v>319</v>
      </c>
      <c r="D136" s="242">
        <v>729.76</v>
      </c>
      <c r="E136" s="242">
        <v>52504.77</v>
      </c>
      <c r="F136" s="52">
        <f t="shared" si="31"/>
        <v>7194.7996601622453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233.59</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233.59</v>
      </c>
      <c r="E150" s="242"/>
      <c r="F150" s="52">
        <f t="shared" si="31"/>
        <v>0</v>
      </c>
    </row>
    <row r="151" spans="1:6" ht="12.75" customHeight="1" x14ac:dyDescent="0.2">
      <c r="A151" s="53">
        <v>3</v>
      </c>
      <c r="B151" s="85" t="s">
        <v>348</v>
      </c>
      <c r="C151" s="50" t="s">
        <v>56</v>
      </c>
      <c r="D151" s="51">
        <f t="shared" ref="D151:E151" si="35">D152+D163+D196+D215+D224+D252+D263</f>
        <v>1351124.4200000002</v>
      </c>
      <c r="E151" s="51">
        <f t="shared" si="35"/>
        <v>1611527.9599999997</v>
      </c>
      <c r="F151" s="52">
        <f t="shared" si="31"/>
        <v>119.27309847600856</v>
      </c>
    </row>
    <row r="152" spans="1:6" ht="12.75" customHeight="1" x14ac:dyDescent="0.2">
      <c r="A152" s="53">
        <v>31</v>
      </c>
      <c r="B152" s="85" t="s">
        <v>349</v>
      </c>
      <c r="C152" s="50" t="s">
        <v>35</v>
      </c>
      <c r="D152" s="51">
        <f t="shared" ref="D152:E152" si="36">D153+D158+D159</f>
        <v>1151859.54</v>
      </c>
      <c r="E152" s="51">
        <f t="shared" si="36"/>
        <v>1258804.0699999998</v>
      </c>
      <c r="F152" s="52">
        <f t="shared" si="31"/>
        <v>109.28451137366973</v>
      </c>
    </row>
    <row r="153" spans="1:6" ht="12.75" customHeight="1" x14ac:dyDescent="0.2">
      <c r="A153" s="53">
        <v>311</v>
      </c>
      <c r="B153" s="85" t="s">
        <v>350</v>
      </c>
      <c r="C153" s="50" t="s">
        <v>351</v>
      </c>
      <c r="D153" s="51">
        <f t="shared" ref="D153:E153" si="37">SUM(D154:D157)</f>
        <v>952152.4800000001</v>
      </c>
      <c r="E153" s="51">
        <f t="shared" si="37"/>
        <v>1045554.88</v>
      </c>
      <c r="F153" s="52">
        <f t="shared" si="31"/>
        <v>109.80960528506947</v>
      </c>
    </row>
    <row r="154" spans="1:6" ht="12.75" customHeight="1" x14ac:dyDescent="0.2">
      <c r="A154" s="53">
        <v>3111</v>
      </c>
      <c r="B154" s="85" t="s">
        <v>352</v>
      </c>
      <c r="C154" s="50" t="s">
        <v>353</v>
      </c>
      <c r="D154" s="242">
        <v>951302.92</v>
      </c>
      <c r="E154" s="242">
        <v>1042141.71</v>
      </c>
      <c r="F154" s="52">
        <f t="shared" si="31"/>
        <v>109.54888165380592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701.91</v>
      </c>
      <c r="E156" s="242">
        <v>3117.87</v>
      </c>
      <c r="F156" s="52">
        <f t="shared" si="31"/>
        <v>444.19797409924354</v>
      </c>
    </row>
    <row r="157" spans="1:6" ht="12.75" customHeight="1" x14ac:dyDescent="0.2">
      <c r="A157" s="53">
        <v>3114</v>
      </c>
      <c r="B157" s="85" t="s">
        <v>358</v>
      </c>
      <c r="C157" s="50" t="s">
        <v>359</v>
      </c>
      <c r="D157" s="242">
        <v>147.65</v>
      </c>
      <c r="E157" s="242">
        <v>295.3</v>
      </c>
      <c r="F157" s="52">
        <f t="shared" si="31"/>
        <v>200</v>
      </c>
    </row>
    <row r="158" spans="1:6" ht="12.75" customHeight="1" x14ac:dyDescent="0.2">
      <c r="A158" s="53">
        <v>312</v>
      </c>
      <c r="B158" s="85" t="s">
        <v>360</v>
      </c>
      <c r="C158" s="50" t="s">
        <v>361</v>
      </c>
      <c r="D158" s="242">
        <v>48844.28</v>
      </c>
      <c r="E158" s="242">
        <v>46645.51</v>
      </c>
      <c r="F158" s="52">
        <f t="shared" si="31"/>
        <v>95.498408411384105</v>
      </c>
    </row>
    <row r="159" spans="1:6" ht="12.75" customHeight="1" x14ac:dyDescent="0.2">
      <c r="A159" s="53">
        <v>313</v>
      </c>
      <c r="B159" s="85" t="s">
        <v>362</v>
      </c>
      <c r="C159" s="50" t="s">
        <v>363</v>
      </c>
      <c r="D159" s="51">
        <f t="shared" ref="D159:E159" si="38">SUM(D160:D162)</f>
        <v>150862.78</v>
      </c>
      <c r="E159" s="51">
        <f t="shared" si="38"/>
        <v>166603.68</v>
      </c>
      <c r="F159" s="52">
        <f t="shared" si="31"/>
        <v>110.43391882345001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150431.06</v>
      </c>
      <c r="E161" s="242">
        <v>166570.85</v>
      </c>
      <c r="F161" s="52">
        <f t="shared" si="31"/>
        <v>110.72902763564917</v>
      </c>
    </row>
    <row r="162" spans="1:6" ht="12.75" customHeight="1" x14ac:dyDescent="0.2">
      <c r="A162" s="53">
        <v>3133</v>
      </c>
      <c r="B162" s="85" t="s">
        <v>367</v>
      </c>
      <c r="C162" s="50" t="s">
        <v>368</v>
      </c>
      <c r="D162" s="242">
        <v>431.72</v>
      </c>
      <c r="E162" s="242">
        <v>32.83</v>
      </c>
      <c r="F162" s="52">
        <f t="shared" si="31"/>
        <v>7.6044658575002311</v>
      </c>
    </row>
    <row r="163" spans="1:6" ht="12.75" customHeight="1" x14ac:dyDescent="0.2">
      <c r="A163" s="53">
        <v>32</v>
      </c>
      <c r="B163" s="85" t="s">
        <v>369</v>
      </c>
      <c r="C163" s="50" t="s">
        <v>370</v>
      </c>
      <c r="D163" s="51">
        <f t="shared" ref="D163:E163" si="39">D164+D169+D177+D187+D188</f>
        <v>187664.09999999998</v>
      </c>
      <c r="E163" s="51">
        <f t="shared" si="39"/>
        <v>347956.77</v>
      </c>
      <c r="F163" s="52">
        <f t="shared" si="31"/>
        <v>185.41466908161982</v>
      </c>
    </row>
    <row r="164" spans="1:6" ht="12.75" customHeight="1" x14ac:dyDescent="0.2">
      <c r="A164" s="53">
        <v>321</v>
      </c>
      <c r="B164" s="85" t="s">
        <v>371</v>
      </c>
      <c r="C164" s="50" t="s">
        <v>372</v>
      </c>
      <c r="D164" s="51">
        <f t="shared" ref="D164:E164" si="40">SUM(D165:D168)</f>
        <v>30812.239999999998</v>
      </c>
      <c r="E164" s="51">
        <f t="shared" si="40"/>
        <v>64795.68</v>
      </c>
      <c r="F164" s="52">
        <f t="shared" si="31"/>
        <v>210.29201382307812</v>
      </c>
    </row>
    <row r="165" spans="1:6" ht="12.75" customHeight="1" x14ac:dyDescent="0.2">
      <c r="A165" s="53">
        <v>3211</v>
      </c>
      <c r="B165" s="85" t="s">
        <v>373</v>
      </c>
      <c r="C165" s="50" t="s">
        <v>374</v>
      </c>
      <c r="D165" s="242">
        <v>7241.55</v>
      </c>
      <c r="E165" s="242">
        <v>14862.18</v>
      </c>
      <c r="F165" s="52">
        <f t="shared" si="31"/>
        <v>205.23479089421463</v>
      </c>
    </row>
    <row r="166" spans="1:6" ht="12.75" customHeight="1" x14ac:dyDescent="0.2">
      <c r="A166" s="53">
        <v>3212</v>
      </c>
      <c r="B166" s="85" t="s">
        <v>375</v>
      </c>
      <c r="C166" s="50" t="s">
        <v>376</v>
      </c>
      <c r="D166" s="242">
        <v>22187.39</v>
      </c>
      <c r="E166" s="242">
        <v>25814.41</v>
      </c>
      <c r="F166" s="52">
        <f t="shared" si="31"/>
        <v>116.34721343970607</v>
      </c>
    </row>
    <row r="167" spans="1:6" ht="12.75" customHeight="1" x14ac:dyDescent="0.2">
      <c r="A167" s="53">
        <v>3213</v>
      </c>
      <c r="B167" s="85" t="s">
        <v>377</v>
      </c>
      <c r="C167" s="50" t="s">
        <v>378</v>
      </c>
      <c r="D167" s="242">
        <v>1288.8</v>
      </c>
      <c r="E167" s="242">
        <v>24100.69</v>
      </c>
      <c r="F167" s="52">
        <f t="shared" si="31"/>
        <v>1870.0100869025448</v>
      </c>
    </row>
    <row r="168" spans="1:6" ht="12.75" customHeight="1" x14ac:dyDescent="0.2">
      <c r="A168" s="53">
        <v>3214</v>
      </c>
      <c r="B168" s="85" t="s">
        <v>379</v>
      </c>
      <c r="C168" s="50" t="s">
        <v>380</v>
      </c>
      <c r="D168" s="242">
        <v>94.5</v>
      </c>
      <c r="E168" s="242">
        <v>18.399999999999999</v>
      </c>
      <c r="F168" s="52">
        <f t="shared" si="31"/>
        <v>19.470899470899468</v>
      </c>
    </row>
    <row r="169" spans="1:6" ht="12.75" customHeight="1" x14ac:dyDescent="0.2">
      <c r="A169" s="53">
        <v>322</v>
      </c>
      <c r="B169" s="85" t="s">
        <v>381</v>
      </c>
      <c r="C169" s="50" t="s">
        <v>382</v>
      </c>
      <c r="D169" s="51">
        <f t="shared" ref="D169:E169" si="41">SUM(D170:D176)</f>
        <v>93621.93</v>
      </c>
      <c r="E169" s="51">
        <f t="shared" si="41"/>
        <v>129158.14</v>
      </c>
      <c r="F169" s="52">
        <f t="shared" si="31"/>
        <v>137.95714316079577</v>
      </c>
    </row>
    <row r="170" spans="1:6" ht="12.75" customHeight="1" x14ac:dyDescent="0.2">
      <c r="A170" s="53">
        <v>3221</v>
      </c>
      <c r="B170" s="85" t="s">
        <v>383</v>
      </c>
      <c r="C170" s="50" t="s">
        <v>384</v>
      </c>
      <c r="D170" s="242">
        <v>13413.61</v>
      </c>
      <c r="E170" s="242">
        <v>16700.45</v>
      </c>
      <c r="F170" s="52">
        <f t="shared" si="31"/>
        <v>124.50376893319546</v>
      </c>
    </row>
    <row r="171" spans="1:6" ht="12.75" customHeight="1" x14ac:dyDescent="0.2">
      <c r="A171" s="53">
        <v>3222</v>
      </c>
      <c r="B171" s="85" t="s">
        <v>385</v>
      </c>
      <c r="C171" s="50" t="s">
        <v>386</v>
      </c>
      <c r="D171" s="242">
        <v>1653.75</v>
      </c>
      <c r="E171" s="242">
        <v>813.23</v>
      </c>
      <c r="F171" s="52">
        <f t="shared" si="31"/>
        <v>49.17490551776266</v>
      </c>
    </row>
    <row r="172" spans="1:6" ht="12.75" customHeight="1" x14ac:dyDescent="0.2">
      <c r="A172" s="53">
        <v>3223</v>
      </c>
      <c r="B172" s="85" t="s">
        <v>387</v>
      </c>
      <c r="C172" s="50" t="s">
        <v>388</v>
      </c>
      <c r="D172" s="242">
        <v>74237.48</v>
      </c>
      <c r="E172" s="242">
        <v>102368.91</v>
      </c>
      <c r="F172" s="52">
        <f t="shared" si="31"/>
        <v>137.89383745245664</v>
      </c>
    </row>
    <row r="173" spans="1:6" ht="12.75" customHeight="1" x14ac:dyDescent="0.2">
      <c r="A173" s="53">
        <v>3224</v>
      </c>
      <c r="B173" s="85" t="s">
        <v>389</v>
      </c>
      <c r="C173" s="50" t="s">
        <v>390</v>
      </c>
      <c r="D173" s="242">
        <v>2490.66</v>
      </c>
      <c r="E173" s="242">
        <v>7110.55</v>
      </c>
      <c r="F173" s="52">
        <f t="shared" si="31"/>
        <v>285.48858535488586</v>
      </c>
    </row>
    <row r="174" spans="1:6" ht="12.75" customHeight="1" x14ac:dyDescent="0.2">
      <c r="A174" s="53">
        <v>3225</v>
      </c>
      <c r="B174" s="85" t="s">
        <v>391</v>
      </c>
      <c r="C174" s="50" t="s">
        <v>392</v>
      </c>
      <c r="D174" s="242">
        <v>926.28</v>
      </c>
      <c r="E174" s="242">
        <v>1702.03</v>
      </c>
      <c r="F174" s="52">
        <f t="shared" si="31"/>
        <v>183.74897439219242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900.15</v>
      </c>
      <c r="E176" s="242">
        <v>462.97</v>
      </c>
      <c r="F176" s="52">
        <f t="shared" si="31"/>
        <v>51.432539021274238</v>
      </c>
    </row>
    <row r="177" spans="1:6" ht="12.75" customHeight="1" x14ac:dyDescent="0.2">
      <c r="A177" s="53">
        <v>323</v>
      </c>
      <c r="B177" s="85" t="s">
        <v>397</v>
      </c>
      <c r="C177" s="50" t="s">
        <v>398</v>
      </c>
      <c r="D177" s="51">
        <f t="shared" ref="D177:E177" si="42">SUM(D178:D186)</f>
        <v>40511.29</v>
      </c>
      <c r="E177" s="51">
        <f t="shared" si="42"/>
        <v>134984.09000000003</v>
      </c>
      <c r="F177" s="52">
        <f t="shared" si="31"/>
        <v>333.20116441614186</v>
      </c>
    </row>
    <row r="178" spans="1:6" ht="12.75" customHeight="1" x14ac:dyDescent="0.2">
      <c r="A178" s="53">
        <v>3231</v>
      </c>
      <c r="B178" s="85" t="s">
        <v>399</v>
      </c>
      <c r="C178" s="50" t="s">
        <v>400</v>
      </c>
      <c r="D178" s="242">
        <v>3044.42</v>
      </c>
      <c r="E178" s="242">
        <v>2612.33</v>
      </c>
      <c r="F178" s="52">
        <f t="shared" si="31"/>
        <v>85.807148816523338</v>
      </c>
    </row>
    <row r="179" spans="1:6" ht="12.75" customHeight="1" x14ac:dyDescent="0.2">
      <c r="A179" s="53">
        <v>3232</v>
      </c>
      <c r="B179" s="85" t="s">
        <v>401</v>
      </c>
      <c r="C179" s="50" t="s">
        <v>402</v>
      </c>
      <c r="D179" s="242">
        <v>15182.16</v>
      </c>
      <c r="E179" s="242">
        <v>102098.3</v>
      </c>
      <c r="F179" s="52">
        <f t="shared" si="31"/>
        <v>672.48863139368837</v>
      </c>
    </row>
    <row r="180" spans="1:6" ht="12.75" customHeight="1" x14ac:dyDescent="0.2">
      <c r="A180" s="53">
        <v>3233</v>
      </c>
      <c r="B180" s="85" t="s">
        <v>403</v>
      </c>
      <c r="C180" s="50" t="s">
        <v>404</v>
      </c>
      <c r="D180" s="242">
        <v>59.73</v>
      </c>
      <c r="E180" s="242">
        <v>60</v>
      </c>
      <c r="F180" s="52">
        <f t="shared" si="31"/>
        <v>100.45203415369161</v>
      </c>
    </row>
    <row r="181" spans="1:6" ht="12.75" customHeight="1" x14ac:dyDescent="0.2">
      <c r="A181" s="53">
        <v>3234</v>
      </c>
      <c r="B181" s="85" t="s">
        <v>405</v>
      </c>
      <c r="C181" s="50" t="s">
        <v>406</v>
      </c>
      <c r="D181" s="242">
        <v>12028.76</v>
      </c>
      <c r="E181" s="242">
        <v>13934.47</v>
      </c>
      <c r="F181" s="52">
        <f t="shared" si="31"/>
        <v>115.84294640511573</v>
      </c>
    </row>
    <row r="182" spans="1:6" ht="12.75" customHeight="1" x14ac:dyDescent="0.2">
      <c r="A182" s="53">
        <v>3235</v>
      </c>
      <c r="B182" s="85" t="s">
        <v>407</v>
      </c>
      <c r="C182" s="50" t="s">
        <v>408</v>
      </c>
      <c r="D182" s="242">
        <v>195.92</v>
      </c>
      <c r="E182" s="242">
        <v>35</v>
      </c>
      <c r="F182" s="52">
        <f t="shared" si="31"/>
        <v>17.864434463046141</v>
      </c>
    </row>
    <row r="183" spans="1:6" ht="12.75" customHeight="1" x14ac:dyDescent="0.2">
      <c r="A183" s="53">
        <v>3236</v>
      </c>
      <c r="B183" s="85" t="s">
        <v>409</v>
      </c>
      <c r="C183" s="50" t="s">
        <v>410</v>
      </c>
      <c r="D183" s="242">
        <v>1775.87</v>
      </c>
      <c r="E183" s="242">
        <v>4884.2700000000004</v>
      </c>
      <c r="F183" s="52">
        <f t="shared" si="31"/>
        <v>275.03533479365052</v>
      </c>
    </row>
    <row r="184" spans="1:6" ht="12.75" customHeight="1" x14ac:dyDescent="0.2">
      <c r="A184" s="53">
        <v>3237</v>
      </c>
      <c r="B184" s="85" t="s">
        <v>411</v>
      </c>
      <c r="C184" s="50" t="s">
        <v>412</v>
      </c>
      <c r="D184" s="242">
        <v>1393.57</v>
      </c>
      <c r="E184" s="242">
        <v>936.6</v>
      </c>
      <c r="F184" s="52">
        <f t="shared" si="31"/>
        <v>67.208679865381725</v>
      </c>
    </row>
    <row r="185" spans="1:6" ht="12.75" customHeight="1" x14ac:dyDescent="0.2">
      <c r="A185" s="53">
        <v>3238</v>
      </c>
      <c r="B185" s="85" t="s">
        <v>413</v>
      </c>
      <c r="C185" s="50" t="s">
        <v>414</v>
      </c>
      <c r="D185" s="242">
        <v>4004.63</v>
      </c>
      <c r="E185" s="242">
        <v>3873.23</v>
      </c>
      <c r="F185" s="52">
        <f t="shared" si="31"/>
        <v>96.718797991325033</v>
      </c>
    </row>
    <row r="186" spans="1:6" ht="12.75" customHeight="1" x14ac:dyDescent="0.2">
      <c r="A186" s="53">
        <v>3239</v>
      </c>
      <c r="B186" s="85" t="s">
        <v>415</v>
      </c>
      <c r="C186" s="50" t="s">
        <v>416</v>
      </c>
      <c r="D186" s="242">
        <v>2826.23</v>
      </c>
      <c r="E186" s="242">
        <v>6549.89</v>
      </c>
      <c r="F186" s="52">
        <f t="shared" si="31"/>
        <v>231.75360816352529</v>
      </c>
    </row>
    <row r="187" spans="1:6" ht="12.75" customHeight="1" x14ac:dyDescent="0.2">
      <c r="A187" s="53">
        <v>324</v>
      </c>
      <c r="B187" s="85" t="s">
        <v>417</v>
      </c>
      <c r="C187" s="50" t="s">
        <v>418</v>
      </c>
      <c r="D187" s="242">
        <v>153.46</v>
      </c>
      <c r="E187" s="242">
        <v>2075.8000000000002</v>
      </c>
      <c r="F187" s="52">
        <f t="shared" si="31"/>
        <v>1352.6651896259611</v>
      </c>
    </row>
    <row r="188" spans="1:6" ht="12.75" customHeight="1" x14ac:dyDescent="0.2">
      <c r="A188" s="53">
        <v>329</v>
      </c>
      <c r="B188" s="85" t="s">
        <v>419</v>
      </c>
      <c r="C188" s="50" t="s">
        <v>420</v>
      </c>
      <c r="D188" s="51">
        <f t="shared" ref="D188:E188" si="43">SUM(D189:D195)</f>
        <v>22565.18</v>
      </c>
      <c r="E188" s="51">
        <f t="shared" si="43"/>
        <v>16943.059999999998</v>
      </c>
      <c r="F188" s="52">
        <f t="shared" si="31"/>
        <v>75.084976056029674</v>
      </c>
    </row>
    <row r="189" spans="1:6" ht="12.75" customHeight="1" x14ac:dyDescent="0.2">
      <c r="A189" s="53">
        <v>3291</v>
      </c>
      <c r="B189" s="232" t="s">
        <v>421</v>
      </c>
      <c r="C189" s="50" t="s">
        <v>422</v>
      </c>
      <c r="D189" s="242">
        <v>6100.44</v>
      </c>
      <c r="E189" s="242">
        <v>4236.28</v>
      </c>
      <c r="F189" s="52">
        <f t="shared" si="31"/>
        <v>69.442204168879613</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195.78</v>
      </c>
      <c r="E191" s="242">
        <v>680.07</v>
      </c>
      <c r="F191" s="52">
        <f t="shared" si="31"/>
        <v>347.36438859944838</v>
      </c>
    </row>
    <row r="192" spans="1:6" ht="12.75" customHeight="1" x14ac:dyDescent="0.2">
      <c r="A192" s="53">
        <v>3294</v>
      </c>
      <c r="B192" s="85" t="s">
        <v>427</v>
      </c>
      <c r="C192" s="50" t="s">
        <v>428</v>
      </c>
      <c r="D192" s="242">
        <v>33.18</v>
      </c>
      <c r="E192" s="242">
        <v>59</v>
      </c>
      <c r="F192" s="52">
        <f t="shared" si="31"/>
        <v>177.81796262808922</v>
      </c>
    </row>
    <row r="193" spans="1:6" ht="12.75" customHeight="1" x14ac:dyDescent="0.2">
      <c r="A193" s="53">
        <v>3295</v>
      </c>
      <c r="B193" s="85" t="s">
        <v>429</v>
      </c>
      <c r="C193" s="50" t="s">
        <v>430</v>
      </c>
      <c r="D193" s="242">
        <v>1380.32</v>
      </c>
      <c r="E193" s="242">
        <v>945.42</v>
      </c>
      <c r="F193" s="52">
        <f t="shared" si="31"/>
        <v>68.492813260693168</v>
      </c>
    </row>
    <row r="194" spans="1:6" ht="12.75" customHeight="1" x14ac:dyDescent="0.2">
      <c r="A194" s="53" t="s">
        <v>431</v>
      </c>
      <c r="B194" s="85" t="s">
        <v>432</v>
      </c>
      <c r="C194" s="50" t="s">
        <v>431</v>
      </c>
      <c r="D194" s="242">
        <v>8192.73</v>
      </c>
      <c r="E194" s="242">
        <v>1420.55</v>
      </c>
      <c r="F194" s="52">
        <f t="shared" si="31"/>
        <v>17.339153127223771</v>
      </c>
    </row>
    <row r="195" spans="1:6" ht="12.75" customHeight="1" x14ac:dyDescent="0.2">
      <c r="A195" s="53">
        <v>3299</v>
      </c>
      <c r="B195" s="85" t="s">
        <v>433</v>
      </c>
      <c r="C195" s="50" t="s">
        <v>434</v>
      </c>
      <c r="D195" s="242">
        <v>6662.73</v>
      </c>
      <c r="E195" s="242">
        <v>9601.74</v>
      </c>
      <c r="F195" s="52">
        <f t="shared" si="31"/>
        <v>144.11119766221952</v>
      </c>
    </row>
    <row r="196" spans="1:6" ht="12.75" customHeight="1" x14ac:dyDescent="0.2">
      <c r="A196" s="53">
        <v>34</v>
      </c>
      <c r="B196" s="232" t="s">
        <v>435</v>
      </c>
      <c r="C196" s="50" t="s">
        <v>436</v>
      </c>
      <c r="D196" s="51">
        <f t="shared" ref="D196:E196" si="44">D197+D202+D210</f>
        <v>10804.44</v>
      </c>
      <c r="E196" s="51">
        <f t="shared" si="44"/>
        <v>1649.93</v>
      </c>
      <c r="F196" s="52">
        <f t="shared" si="31"/>
        <v>15.270851612855454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10804.44</v>
      </c>
      <c r="E210" s="51">
        <f t="shared" si="47"/>
        <v>1649.93</v>
      </c>
      <c r="F210" s="52">
        <f t="shared" si="31"/>
        <v>15.270851612855454</v>
      </c>
    </row>
    <row r="211" spans="1:6" ht="12.75" customHeight="1" x14ac:dyDescent="0.2">
      <c r="A211" s="53">
        <v>3431</v>
      </c>
      <c r="B211" s="232" t="s">
        <v>465</v>
      </c>
      <c r="C211" s="50" t="s">
        <v>466</v>
      </c>
      <c r="D211" s="242">
        <v>738.11</v>
      </c>
      <c r="E211" s="242">
        <v>810.71</v>
      </c>
      <c r="F211" s="52">
        <f t="shared" si="31"/>
        <v>109.83593231361179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10066.33</v>
      </c>
      <c r="E213" s="242">
        <v>839.22</v>
      </c>
      <c r="F213" s="52">
        <f t="shared" si="31"/>
        <v>8.3369013334551916</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796.34</v>
      </c>
      <c r="E252" s="51">
        <f t="shared" si="63"/>
        <v>800</v>
      </c>
      <c r="F252" s="52">
        <f t="shared" ref="F252:F258" si="64">IF(D252&lt;&gt;0,IF(E252/D252&gt;=100,"&gt;&gt;100",E252/D252*100),"-")</f>
        <v>100.45960268227138</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796.34</v>
      </c>
      <c r="E259" s="51">
        <f t="shared" si="66"/>
        <v>800</v>
      </c>
      <c r="F259" s="52">
        <f t="shared" ref="F259:F262" si="67">IF(D259&lt;&gt;0,IF(E259/D259&gt;=100,"&gt;&gt;100",E259/D259*100),"-")</f>
        <v>100.45960268227138</v>
      </c>
    </row>
    <row r="260" spans="1:6" ht="12.75" customHeight="1" x14ac:dyDescent="0.2">
      <c r="A260" s="53">
        <v>3721</v>
      </c>
      <c r="B260" s="85" t="s">
        <v>559</v>
      </c>
      <c r="C260" s="50" t="s">
        <v>560</v>
      </c>
      <c r="D260" s="242">
        <v>796.34</v>
      </c>
      <c r="E260" s="242">
        <v>800</v>
      </c>
      <c r="F260" s="52">
        <f t="shared" si="67"/>
        <v>100.45960268227138</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2317.19</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1839.83</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1839.83</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477.36</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v>477.36</v>
      </c>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1351124.4200000002</v>
      </c>
      <c r="E289" s="51">
        <f t="shared" si="79"/>
        <v>1611527.9599999997</v>
      </c>
      <c r="F289" s="52">
        <f t="shared" si="76"/>
        <v>119.27309847600856</v>
      </c>
    </row>
    <row r="290" spans="1:6" ht="12.75" customHeight="1" x14ac:dyDescent="0.2">
      <c r="A290" s="53" t="s">
        <v>608</v>
      </c>
      <c r="B290" s="85" t="s">
        <v>619</v>
      </c>
      <c r="C290" s="50" t="s">
        <v>620</v>
      </c>
      <c r="D290" s="51">
        <f>IF(D6&gt;=D289,D6-D289,0)</f>
        <v>67972.029999999795</v>
      </c>
      <c r="E290" s="51">
        <f>IF(E6&gt;=E289,E6-E289,0)</f>
        <v>0</v>
      </c>
      <c r="F290" s="52">
        <f t="shared" si="76"/>
        <v>0</v>
      </c>
    </row>
    <row r="291" spans="1:6" ht="12.75" customHeight="1" x14ac:dyDescent="0.2">
      <c r="A291" s="53" t="s">
        <v>608</v>
      </c>
      <c r="B291" s="85" t="s">
        <v>621</v>
      </c>
      <c r="C291" s="50" t="s">
        <v>622</v>
      </c>
      <c r="D291" s="51">
        <f>IF(D289&gt;=D6,D289-D6,0)</f>
        <v>0</v>
      </c>
      <c r="E291" s="51">
        <f>IF(E289&gt;=E6,E289-E6,0)</f>
        <v>7124.399999999674</v>
      </c>
      <c r="F291" s="52" t="str">
        <f t="shared" si="76"/>
        <v>-</v>
      </c>
    </row>
    <row r="292" spans="1:6" ht="12.75" customHeight="1" x14ac:dyDescent="0.2">
      <c r="A292" s="53">
        <v>92211</v>
      </c>
      <c r="B292" s="85" t="s">
        <v>623</v>
      </c>
      <c r="C292" s="50" t="s">
        <v>624</v>
      </c>
      <c r="D292" s="242">
        <v>0</v>
      </c>
      <c r="E292" s="242">
        <v>37447.19</v>
      </c>
      <c r="F292" s="52" t="str">
        <f t="shared" si="76"/>
        <v>-</v>
      </c>
    </row>
    <row r="293" spans="1:6" ht="12.75" customHeight="1" x14ac:dyDescent="0.2">
      <c r="A293" s="53">
        <v>92221</v>
      </c>
      <c r="B293" s="85" t="s">
        <v>625</v>
      </c>
      <c r="C293" s="50" t="s">
        <v>626</v>
      </c>
      <c r="D293" s="242">
        <v>18194.97</v>
      </c>
      <c r="E293" s="242">
        <v>0</v>
      </c>
      <c r="F293" s="52">
        <f t="shared" si="76"/>
        <v>0</v>
      </c>
    </row>
    <row r="294" spans="1:6" ht="12.75" customHeight="1" x14ac:dyDescent="0.2">
      <c r="A294" s="53">
        <v>96</v>
      </c>
      <c r="B294" s="85" t="s">
        <v>627</v>
      </c>
      <c r="C294" s="50" t="s">
        <v>628</v>
      </c>
      <c r="D294" s="242">
        <v>934.56</v>
      </c>
      <c r="E294" s="242">
        <v>2008.05</v>
      </c>
      <c r="F294" s="52">
        <f t="shared" si="76"/>
        <v>214.86581920903959</v>
      </c>
    </row>
    <row r="295" spans="1:6" ht="24" x14ac:dyDescent="0.2">
      <c r="A295" s="53">
        <v>9661</v>
      </c>
      <c r="B295" s="85" t="s">
        <v>629</v>
      </c>
      <c r="C295" s="50" t="s">
        <v>630</v>
      </c>
      <c r="D295" s="242">
        <v>934.56</v>
      </c>
      <c r="E295" s="242">
        <v>2008.05</v>
      </c>
      <c r="F295" s="52">
        <f t="shared" si="76"/>
        <v>214.86581920903959</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477.36</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477.36</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477.36</v>
      </c>
      <c r="F317" s="52" t="str">
        <f t="shared" si="81"/>
        <v>-</v>
      </c>
    </row>
    <row r="318" spans="1:6" ht="12.75" customHeight="1" x14ac:dyDescent="0.2">
      <c r="A318" s="53">
        <v>7221</v>
      </c>
      <c r="B318" s="85" t="s">
        <v>674</v>
      </c>
      <c r="C318" s="50" t="s">
        <v>675</v>
      </c>
      <c r="D318" s="242">
        <v>0</v>
      </c>
      <c r="E318" s="242">
        <v>477.36</v>
      </c>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22808.67</v>
      </c>
      <c r="E350" s="51">
        <f t="shared" si="95"/>
        <v>64630.429999999993</v>
      </c>
      <c r="F350" s="52">
        <f t="shared" si="81"/>
        <v>283.35904723949267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22808.67</v>
      </c>
      <c r="E363" s="51">
        <f t="shared" si="99"/>
        <v>64630.429999999993</v>
      </c>
      <c r="F363" s="52">
        <f t="shared" si="81"/>
        <v>283.35904723949267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18800.759999999998</v>
      </c>
      <c r="E369" s="51">
        <f t="shared" si="101"/>
        <v>19046.8</v>
      </c>
      <c r="F369" s="52">
        <f t="shared" si="81"/>
        <v>101.30867050055423</v>
      </c>
    </row>
    <row r="370" spans="1:6" ht="12.75" customHeight="1" x14ac:dyDescent="0.2">
      <c r="A370" s="53">
        <v>4221</v>
      </c>
      <c r="B370" s="85" t="s">
        <v>674</v>
      </c>
      <c r="C370" s="50" t="s">
        <v>766</v>
      </c>
      <c r="D370" s="242">
        <v>17068.98</v>
      </c>
      <c r="E370" s="242">
        <v>17299.259999999998</v>
      </c>
      <c r="F370" s="52">
        <f t="shared" si="81"/>
        <v>101.34911400681234</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1206.48</v>
      </c>
      <c r="E375" s="242">
        <v>1747.54</v>
      </c>
      <c r="F375" s="52">
        <f t="shared" si="81"/>
        <v>144.84616404747695</v>
      </c>
    </row>
    <row r="376" spans="1:6" ht="12.75" customHeight="1" x14ac:dyDescent="0.2">
      <c r="A376" s="53">
        <v>4227</v>
      </c>
      <c r="B376" s="232" t="s">
        <v>686</v>
      </c>
      <c r="C376" s="50" t="s">
        <v>773</v>
      </c>
      <c r="D376" s="242">
        <v>525.29999999999995</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4007.91</v>
      </c>
      <c r="E383" s="51">
        <f t="shared" si="103"/>
        <v>45583.63</v>
      </c>
      <c r="F383" s="52">
        <f t="shared" si="81"/>
        <v>1137.3416568735327</v>
      </c>
    </row>
    <row r="384" spans="1:6" ht="12.75" customHeight="1" x14ac:dyDescent="0.2">
      <c r="A384" s="53">
        <v>4241</v>
      </c>
      <c r="B384" s="85" t="s">
        <v>783</v>
      </c>
      <c r="C384" s="50" t="s">
        <v>784</v>
      </c>
      <c r="D384" s="242">
        <v>4007.91</v>
      </c>
      <c r="E384" s="242">
        <v>45583.63</v>
      </c>
      <c r="F384" s="52">
        <f t="shared" si="81"/>
        <v>1137.3416568735327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22808.67</v>
      </c>
      <c r="E408" s="51">
        <f t="shared" si="111"/>
        <v>64153.069999999992</v>
      </c>
      <c r="F408" s="52">
        <f t="shared" si="81"/>
        <v>281.26615887730406</v>
      </c>
    </row>
    <row r="409" spans="1:6" ht="12.75" customHeight="1" x14ac:dyDescent="0.2">
      <c r="A409" s="53">
        <v>92212</v>
      </c>
      <c r="B409" s="85" t="s">
        <v>823</v>
      </c>
      <c r="C409" s="50" t="s">
        <v>824</v>
      </c>
      <c r="D409" s="242">
        <v>497.38</v>
      </c>
      <c r="E409" s="242">
        <v>0</v>
      </c>
      <c r="F409" s="52">
        <f t="shared" si="81"/>
        <v>0</v>
      </c>
    </row>
    <row r="410" spans="1:6" ht="12.75" customHeight="1" x14ac:dyDescent="0.2">
      <c r="A410" s="53">
        <v>92222</v>
      </c>
      <c r="B410" s="85" t="s">
        <v>825</v>
      </c>
      <c r="C410" s="50" t="s">
        <v>826</v>
      </c>
      <c r="D410" s="242">
        <v>0</v>
      </c>
      <c r="E410" s="242">
        <v>9981.41</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1419096.45</v>
      </c>
      <c r="E412" s="51">
        <f>E6+E298</f>
        <v>1604880.9200000002</v>
      </c>
      <c r="F412" s="52">
        <f t="shared" si="81"/>
        <v>113.09174369367214</v>
      </c>
    </row>
    <row r="413" spans="1:6" ht="12.75" customHeight="1" x14ac:dyDescent="0.2">
      <c r="A413" s="53" t="s">
        <v>608</v>
      </c>
      <c r="B413" s="85" t="s">
        <v>831</v>
      </c>
      <c r="C413" s="50" t="s">
        <v>832</v>
      </c>
      <c r="D413" s="51">
        <f t="shared" ref="D413:E413" si="112">D289+D350</f>
        <v>1373933.09</v>
      </c>
      <c r="E413" s="51">
        <f t="shared" si="112"/>
        <v>1676158.3899999997</v>
      </c>
      <c r="F413" s="52">
        <f t="shared" si="81"/>
        <v>121.99709012030561</v>
      </c>
    </row>
    <row r="414" spans="1:6" ht="12.75" customHeight="1" x14ac:dyDescent="0.2">
      <c r="A414" s="53" t="s">
        <v>608</v>
      </c>
      <c r="B414" s="85" t="s">
        <v>833</v>
      </c>
      <c r="C414" s="50" t="s">
        <v>834</v>
      </c>
      <c r="D414" s="51">
        <f t="shared" ref="D414:E414" si="113">IF(D412&gt;=D413,D412-D413,0)</f>
        <v>45163.35999999987</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71277.469999999506</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27465.780000000002</v>
      </c>
      <c r="F416" s="52" t="str">
        <f t="shared" si="81"/>
        <v>-</v>
      </c>
    </row>
    <row r="417" spans="1:6" ht="12.75" customHeight="1" x14ac:dyDescent="0.2">
      <c r="A417" s="60" t="s">
        <v>837</v>
      </c>
      <c r="B417" s="85" t="s">
        <v>840</v>
      </c>
      <c r="C417" s="61" t="s">
        <v>841</v>
      </c>
      <c r="D417" s="51">
        <f t="shared" ref="D417:E417" si="116">IF(D293-D292+D410-D409&gt;=0,D293-D292+D410-D409,0)</f>
        <v>17697.59</v>
      </c>
      <c r="E417" s="51">
        <f t="shared" si="116"/>
        <v>0</v>
      </c>
      <c r="F417" s="52">
        <f t="shared" si="81"/>
        <v>0</v>
      </c>
    </row>
    <row r="418" spans="1:6" ht="12.75" customHeight="1" x14ac:dyDescent="0.2">
      <c r="A418" s="55" t="s">
        <v>842</v>
      </c>
      <c r="B418" s="233" t="s">
        <v>843</v>
      </c>
      <c r="C418" s="56" t="s">
        <v>844</v>
      </c>
      <c r="D418" s="62">
        <f t="shared" ref="D418:E418" si="117">D294+D411</f>
        <v>934.56</v>
      </c>
      <c r="E418" s="62">
        <f t="shared" si="117"/>
        <v>2008.05</v>
      </c>
      <c r="F418" s="57">
        <f t="shared" si="81"/>
        <v>214.86581920903959</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1419096.45</v>
      </c>
      <c r="E639" s="51">
        <f t="shared" si="180"/>
        <v>1604880.9200000002</v>
      </c>
      <c r="F639" s="52">
        <f t="shared" si="119"/>
        <v>113.09174369367214</v>
      </c>
    </row>
    <row r="640" spans="1:6" ht="12.75" customHeight="1" x14ac:dyDescent="0.2">
      <c r="A640" s="53" t="s">
        <v>608</v>
      </c>
      <c r="B640" s="85" t="s">
        <v>1277</v>
      </c>
      <c r="C640" s="50" t="s">
        <v>1278</v>
      </c>
      <c r="D640" s="51">
        <f t="shared" ref="D640:E640" si="181">D413+D528</f>
        <v>1373933.09</v>
      </c>
      <c r="E640" s="51">
        <f t="shared" si="181"/>
        <v>1676158.3899999997</v>
      </c>
      <c r="F640" s="52">
        <f t="shared" si="119"/>
        <v>121.99709012030561</v>
      </c>
    </row>
    <row r="641" spans="1:6" ht="12.75" customHeight="1" x14ac:dyDescent="0.2">
      <c r="A641" s="53" t="s">
        <v>608</v>
      </c>
      <c r="B641" s="85" t="s">
        <v>1279</v>
      </c>
      <c r="C641" s="50" t="s">
        <v>1280</v>
      </c>
      <c r="D641" s="51">
        <f t="shared" ref="D641:E641" si="182">IF(D639&gt;=D640,D639-D640,0)</f>
        <v>45163.35999999987</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71277.469999999506</v>
      </c>
      <c r="F642" s="52" t="str">
        <f t="shared" si="119"/>
        <v>-</v>
      </c>
    </row>
    <row r="643" spans="1:6" ht="24" x14ac:dyDescent="0.2">
      <c r="A643" s="60" t="s">
        <v>1283</v>
      </c>
      <c r="B643" s="85" t="s">
        <v>1284</v>
      </c>
      <c r="C643" s="61" t="s">
        <v>1283</v>
      </c>
      <c r="D643" s="51">
        <f t="shared" ref="D643:E643" si="184">IF(D416-D417+D637-D638&gt;=0,D416-D417+D637-D638,0)</f>
        <v>0</v>
      </c>
      <c r="E643" s="51">
        <f t="shared" si="184"/>
        <v>27465.780000000002</v>
      </c>
      <c r="F643" s="52" t="str">
        <f t="shared" si="119"/>
        <v>-</v>
      </c>
    </row>
    <row r="644" spans="1:6" ht="24" x14ac:dyDescent="0.2">
      <c r="A644" s="60" t="s">
        <v>1285</v>
      </c>
      <c r="B644" s="85" t="s">
        <v>1286</v>
      </c>
      <c r="C644" s="61" t="s">
        <v>1285</v>
      </c>
      <c r="D644" s="51">
        <f t="shared" ref="D644:E644" si="185">IF(D417-D416+D638-D637&gt;=0,D417-D416+D638-D637,0)</f>
        <v>17697.59</v>
      </c>
      <c r="E644" s="51">
        <f t="shared" si="185"/>
        <v>0</v>
      </c>
      <c r="F644" s="52">
        <f t="shared" si="119"/>
        <v>0</v>
      </c>
    </row>
    <row r="645" spans="1:6" ht="24" x14ac:dyDescent="0.2">
      <c r="A645" s="53" t="s">
        <v>608</v>
      </c>
      <c r="B645" s="85" t="s">
        <v>1287</v>
      </c>
      <c r="C645" s="50" t="s">
        <v>1288</v>
      </c>
      <c r="D645" s="51">
        <f t="shared" ref="D645:E645" si="186">IF(D641+D643-D642-D644&gt;=0,D641+D643-D642-D644,0)</f>
        <v>27465.769999999869</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43811.689999999508</v>
      </c>
      <c r="F646" s="52" t="str">
        <f t="shared" si="119"/>
        <v>-</v>
      </c>
    </row>
    <row r="647" spans="1:6" ht="24" x14ac:dyDescent="0.2">
      <c r="A647" s="55" t="s">
        <v>1291</v>
      </c>
      <c r="B647" s="233" t="s">
        <v>1292</v>
      </c>
      <c r="C647" s="56" t="s">
        <v>1291</v>
      </c>
      <c r="D647" s="243">
        <v>98198</v>
      </c>
      <c r="E647" s="243">
        <v>111472.98</v>
      </c>
      <c r="F647" s="57">
        <f t="shared" si="119"/>
        <v>113.51858489989613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6291.11</v>
      </c>
      <c r="E649" s="242">
        <v>50090.32</v>
      </c>
      <c r="F649" s="52">
        <f t="shared" ref="F649:F724" si="188">IF(D649&lt;&gt;0,IF(E649/D649&gt;=100,"&gt;&gt;100",E649/D649*100),"-")</f>
        <v>796.2079823751294</v>
      </c>
    </row>
    <row r="650" spans="1:6" ht="12.75" customHeight="1" x14ac:dyDescent="0.2">
      <c r="A650" s="53" t="s">
        <v>1296</v>
      </c>
      <c r="B650" s="85" t="s">
        <v>1297</v>
      </c>
      <c r="C650" s="50" t="s">
        <v>1296</v>
      </c>
      <c r="D650" s="242">
        <v>1423546.83</v>
      </c>
      <c r="E650" s="242">
        <v>360001.24</v>
      </c>
      <c r="F650" s="52">
        <f t="shared" si="188"/>
        <v>25.289033870420685</v>
      </c>
    </row>
    <row r="651" spans="1:6" ht="12.75" customHeight="1" x14ac:dyDescent="0.2">
      <c r="A651" s="53" t="s">
        <v>1298</v>
      </c>
      <c r="B651" s="85" t="s">
        <v>1299</v>
      </c>
      <c r="C651" s="50" t="s">
        <v>1298</v>
      </c>
      <c r="D651" s="242">
        <v>1379747.62</v>
      </c>
      <c r="E651" s="242">
        <v>361385.93</v>
      </c>
      <c r="F651" s="52">
        <f t="shared" si="188"/>
        <v>26.192176363384483</v>
      </c>
    </row>
    <row r="652" spans="1:6" ht="24" x14ac:dyDescent="0.2">
      <c r="A652" s="53">
        <v>11</v>
      </c>
      <c r="B652" s="85" t="s">
        <v>1300</v>
      </c>
      <c r="C652" s="50" t="s">
        <v>1301</v>
      </c>
      <c r="D652" s="51">
        <f t="shared" ref="D652:E652" si="189">+D649+D650-D651</f>
        <v>50090.320000000065</v>
      </c>
      <c r="E652" s="51">
        <f t="shared" si="189"/>
        <v>48705.630000000005</v>
      </c>
      <c r="F652" s="52">
        <f t="shared" si="188"/>
        <v>97.235613587615205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62</v>
      </c>
      <c r="E654" s="262">
        <v>61</v>
      </c>
      <c r="F654" s="52">
        <f t="shared" si="188"/>
        <v>98.387096774193552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60</v>
      </c>
      <c r="E656" s="262">
        <v>46</v>
      </c>
      <c r="F656" s="52">
        <f t="shared" si="188"/>
        <v>76.666666666666671</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1171904.42</v>
      </c>
      <c r="E675" s="242">
        <v>1265796.26</v>
      </c>
      <c r="F675" s="52">
        <f t="shared" si="188"/>
        <v>108.0119025406526</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663.61</v>
      </c>
      <c r="E677" s="242">
        <v>663</v>
      </c>
      <c r="F677" s="52">
        <f t="shared" si="188"/>
        <v>99.908078540106388</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1938.89</v>
      </c>
      <c r="E710" s="242">
        <v>6701.35</v>
      </c>
      <c r="F710" s="52">
        <f t="shared" si="188"/>
        <v>345.62816869445919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4000</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4247.13</v>
      </c>
      <c r="E716" s="242">
        <v>2107.54</v>
      </c>
      <c r="F716" s="52">
        <f t="shared" si="188"/>
        <v>49.622686378801681</v>
      </c>
    </row>
    <row r="717" spans="1:6" ht="12.75" customHeight="1" x14ac:dyDescent="0.2">
      <c r="A717" s="53">
        <v>31215</v>
      </c>
      <c r="B717" s="85" t="s">
        <v>1413</v>
      </c>
      <c r="C717" s="50" t="s">
        <v>1414</v>
      </c>
      <c r="D717" s="242">
        <v>4313.49</v>
      </c>
      <c r="E717" s="242">
        <v>2234.61</v>
      </c>
      <c r="F717" s="52">
        <f t="shared" si="188"/>
        <v>51.805150817551457</v>
      </c>
    </row>
    <row r="718" spans="1:6" ht="12.75" customHeight="1" x14ac:dyDescent="0.2">
      <c r="A718" s="53">
        <v>32121</v>
      </c>
      <c r="B718" s="85" t="s">
        <v>1415</v>
      </c>
      <c r="C718" s="50" t="s">
        <v>1416</v>
      </c>
      <c r="D718" s="242">
        <v>22187.39</v>
      </c>
      <c r="E718" s="242">
        <v>25814.41</v>
      </c>
      <c r="F718" s="52">
        <f t="shared" si="188"/>
        <v>116.34721343970607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1260.8699999999999</v>
      </c>
      <c r="E720" s="242">
        <v>4884.2700000000004</v>
      </c>
      <c r="F720" s="52">
        <f t="shared" si="188"/>
        <v>387.37300435413647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1214.3900000000001</v>
      </c>
      <c r="E722" s="242">
        <v>936.6</v>
      </c>
      <c r="F722" s="52">
        <f t="shared" si="188"/>
        <v>77.125141017300862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6100.44</v>
      </c>
      <c r="E725" s="242">
        <v>4236.28</v>
      </c>
      <c r="F725" s="52">
        <f t="shared" ref="F725:F979" si="190">IF(D725&lt;&gt;0,IF(E725/D725&gt;=100,"&gt;&gt;100",E725/D725*100),"-")</f>
        <v>69.442204168879613</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796.34</v>
      </c>
      <c r="E823" s="242">
        <v>800</v>
      </c>
      <c r="F823" s="52">
        <f t="shared" si="190"/>
        <v>100.45960268227138</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64" workbookViewId="0">
      <selection activeCell="E290" sqref="E29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1577575.6300000001</v>
      </c>
      <c r="E6" s="229">
        <f t="shared" si="0"/>
        <v>1544992.36</v>
      </c>
      <c r="F6" s="230">
        <f t="shared" ref="F6:F260" si="1">IF(D6&gt;0,IF(E6/D6&gt;=100,"&gt;&gt;100",E6/D6*100),"-")</f>
        <v>97.934598545998071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1409469.6900000002</v>
      </c>
      <c r="E7" s="104">
        <f t="shared" si="2"/>
        <v>1370200.81</v>
      </c>
      <c r="F7" s="93">
        <f t="shared" si="1"/>
        <v>97.213925189125561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87144.73</v>
      </c>
      <c r="E8" s="104">
        <f>E9+E10-E11</f>
        <v>87144.73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87144.73</v>
      </c>
      <c r="E9" s="247">
        <v>87144.73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1322324.9600000002</v>
      </c>
      <c r="E12" s="104">
        <f t="shared" si="3"/>
        <v>1283056.08</v>
      </c>
      <c r="F12" s="93">
        <f t="shared" si="1"/>
        <v>97.030315452867185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1148617.48</v>
      </c>
      <c r="E13" s="104">
        <f t="shared" si="4"/>
        <v>1134078.02</v>
      </c>
      <c r="F13" s="93">
        <f t="shared" si="1"/>
        <v>98.734177369475518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1163156.94</v>
      </c>
      <c r="E15" s="247">
        <v>1163156.94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14539.46</v>
      </c>
      <c r="E18" s="247">
        <v>29078.92</v>
      </c>
      <c r="F18" s="93">
        <f t="shared" si="1"/>
        <v>200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131726.41000000003</v>
      </c>
      <c r="E19" s="104">
        <f t="shared" si="5"/>
        <v>112772.76999999999</v>
      </c>
      <c r="F19" s="93">
        <f t="shared" si="1"/>
        <v>85.611359179985214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106670.6</v>
      </c>
      <c r="E20" s="247">
        <v>122555.69</v>
      </c>
      <c r="F20" s="93">
        <f t="shared" si="1"/>
        <v>114.89172274272386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1658.53</v>
      </c>
      <c r="E21" s="247">
        <v>1658.51</v>
      </c>
      <c r="F21" s="93">
        <f t="shared" si="1"/>
        <v>99.998794112858974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45743.48</v>
      </c>
      <c r="E25" s="247">
        <v>47491.01</v>
      </c>
      <c r="F25" s="93">
        <f t="shared" si="1"/>
        <v>103.82028214731366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9565.07</v>
      </c>
      <c r="E26" s="247">
        <v>9565.06</v>
      </c>
      <c r="F26" s="93">
        <f t="shared" si="1"/>
        <v>99.999895452934467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31911.27</v>
      </c>
      <c r="E28" s="247">
        <v>68497.5</v>
      </c>
      <c r="F28" s="93">
        <f t="shared" si="1"/>
        <v>214.64987134639267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41981.069999999992</v>
      </c>
      <c r="E35" s="104">
        <f t="shared" si="7"/>
        <v>36205.289999999994</v>
      </c>
      <c r="F35" s="93">
        <f t="shared" si="1"/>
        <v>86.241941903815217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73683.34</v>
      </c>
      <c r="E36" s="247">
        <v>130418.61</v>
      </c>
      <c r="F36" s="93">
        <f t="shared" si="1"/>
        <v>176.9987761141121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31702.27</v>
      </c>
      <c r="E40" s="247">
        <v>94213.32</v>
      </c>
      <c r="F40" s="93">
        <f t="shared" si="1"/>
        <v>297.18162137916312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926.28</v>
      </c>
      <c r="E54" s="247">
        <v>2628.31</v>
      </c>
      <c r="F54" s="93">
        <f t="shared" si="1"/>
        <v>283.74897439219239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926.28</v>
      </c>
      <c r="E55" s="247">
        <v>2628.31</v>
      </c>
      <c r="F55" s="93">
        <f t="shared" si="1"/>
        <v>283.74897439219239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168105.94</v>
      </c>
      <c r="E68" s="104">
        <f t="shared" si="13"/>
        <v>174791.55</v>
      </c>
      <c r="F68" s="93">
        <f t="shared" si="1"/>
        <v>103.9770218708512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50090.32</v>
      </c>
      <c r="E69" s="104">
        <f t="shared" si="14"/>
        <v>48705.63</v>
      </c>
      <c r="F69" s="93">
        <f t="shared" si="1"/>
        <v>97.235613587615319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50082.32</v>
      </c>
      <c r="E70" s="104">
        <f t="shared" si="15"/>
        <v>48640.04</v>
      </c>
      <c r="F70" s="93">
        <f t="shared" si="1"/>
        <v>97.120181333452607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50082.32</v>
      </c>
      <c r="E72" s="247">
        <v>48640.04</v>
      </c>
      <c r="F72" s="93">
        <f t="shared" si="1"/>
        <v>97.120181333452607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8</v>
      </c>
      <c r="E76" s="247">
        <v>65.59</v>
      </c>
      <c r="F76" s="93">
        <f t="shared" si="1"/>
        <v>819.875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18883.060000000001</v>
      </c>
      <c r="E78" s="104">
        <f>E79+SUM(E82:E84)-E85+E86</f>
        <v>12604.89</v>
      </c>
      <c r="F78" s="93">
        <f t="shared" si="1"/>
        <v>66.752369584166971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18883.060000000001</v>
      </c>
      <c r="E86" s="247">
        <v>12604.89</v>
      </c>
      <c r="F86" s="93">
        <f t="shared" si="1"/>
        <v>66.752369584166971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934.56</v>
      </c>
      <c r="E146" s="104">
        <f t="shared" si="26"/>
        <v>2008.05</v>
      </c>
      <c r="F146" s="93">
        <f t="shared" si="1"/>
        <v>214.86581920903959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934.56</v>
      </c>
      <c r="E160" s="247">
        <v>2008.05</v>
      </c>
      <c r="F160" s="93">
        <f t="shared" si="1"/>
        <v>214.86581920903959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98198</v>
      </c>
      <c r="E170" s="104">
        <f t="shared" si="29"/>
        <v>111472.98</v>
      </c>
      <c r="F170" s="93">
        <f t="shared" si="1"/>
        <v>113.51858489989613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98198</v>
      </c>
      <c r="E173" s="247">
        <v>111472.98</v>
      </c>
      <c r="F173" s="93">
        <f t="shared" si="1"/>
        <v>113.51858489989613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1577575.63</v>
      </c>
      <c r="E175" s="104">
        <f t="shared" si="30"/>
        <v>1544992.36</v>
      </c>
      <c r="F175" s="93">
        <f t="shared" si="1"/>
        <v>97.934598545998085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139705.60999999999</v>
      </c>
      <c r="E176" s="104">
        <f t="shared" si="31"/>
        <v>216595.19000000003</v>
      </c>
      <c r="F176" s="93">
        <f t="shared" si="1"/>
        <v>155.0368592929089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124415.29</v>
      </c>
      <c r="E177" s="104">
        <f t="shared" si="32"/>
        <v>214726.03000000003</v>
      </c>
      <c r="F177" s="93">
        <f t="shared" si="1"/>
        <v>172.58813607234291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96283.44</v>
      </c>
      <c r="E178" s="247">
        <v>113163.58</v>
      </c>
      <c r="F178" s="93">
        <f t="shared" si="1"/>
        <v>117.5317167728947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9063.15</v>
      </c>
      <c r="E179" s="247">
        <v>88957.56</v>
      </c>
      <c r="F179" s="93">
        <f t="shared" si="1"/>
        <v>981.53026265702329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19068.7</v>
      </c>
      <c r="E188" s="247">
        <v>12604.89</v>
      </c>
      <c r="F188" s="93">
        <f t="shared" si="1"/>
        <v>66.102513543136126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9981.41</v>
      </c>
      <c r="E189" s="247">
        <v>1869.16</v>
      </c>
      <c r="F189" s="93">
        <f t="shared" si="1"/>
        <v>18.726412400652816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5308.91</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5308.91</v>
      </c>
      <c r="E235" s="247"/>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1437870.02</v>
      </c>
      <c r="E237" s="104">
        <f t="shared" si="41"/>
        <v>1328397.1700000002</v>
      </c>
      <c r="F237" s="93">
        <f t="shared" si="1"/>
        <v>92.38645715695499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1409469.69</v>
      </c>
      <c r="E238" s="104">
        <f t="shared" si="42"/>
        <v>1370200.81</v>
      </c>
      <c r="F238" s="93">
        <f t="shared" si="1"/>
        <v>97.213925189125575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1409469.69</v>
      </c>
      <c r="E239" s="104">
        <f t="shared" si="43"/>
        <v>1370200.81</v>
      </c>
      <c r="F239" s="93">
        <f t="shared" si="1"/>
        <v>97.213925189125575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1314855.28</v>
      </c>
      <c r="E240" s="247">
        <v>1262181.19</v>
      </c>
      <c r="F240" s="93">
        <f t="shared" si="1"/>
        <v>95.99392489795531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94614.41</v>
      </c>
      <c r="E241" s="247">
        <v>108019.62</v>
      </c>
      <c r="F241" s="93">
        <f t="shared" si="1"/>
        <v>114.16825407461717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27465.770000000004</v>
      </c>
      <c r="E245" s="104">
        <f t="shared" si="45"/>
        <v>-43811.69</v>
      </c>
      <c r="F245" s="93">
        <f t="shared" si="1"/>
        <v>-159.51378752534518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46313.440000000002</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46313.440000000002</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18847.669999999998</v>
      </c>
      <c r="E250" s="104">
        <f t="shared" si="47"/>
        <v>43811.69</v>
      </c>
      <c r="F250" s="93">
        <f t="shared" si="1"/>
        <v>232.4514913514509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24691.88</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18847.669999999998</v>
      </c>
      <c r="E252" s="247">
        <v>19119.810000000001</v>
      </c>
      <c r="F252" s="93">
        <f t="shared" si="1"/>
        <v>101.443892003627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934.56</v>
      </c>
      <c r="E255" s="247">
        <v>2008.05</v>
      </c>
      <c r="F255" s="93">
        <f t="shared" si="1"/>
        <v>214.86581920903959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144944.39000000001</v>
      </c>
      <c r="E259" s="104">
        <f t="shared" si="49"/>
        <v>179175.22</v>
      </c>
      <c r="F259" s="93">
        <f t="shared" si="1"/>
        <v>123.61652631053882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144944.39000000001</v>
      </c>
      <c r="E260" s="248">
        <v>179175.22</v>
      </c>
      <c r="F260" s="97">
        <f t="shared" si="1"/>
        <v>123.61652631053882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613.22</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934.56</v>
      </c>
      <c r="E265" s="247">
        <v>1394.83</v>
      </c>
      <c r="F265" s="93">
        <f t="shared" si="50"/>
        <v>149.24991439821949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18883.060000000001</v>
      </c>
      <c r="E268" s="247">
        <v>12604.89</v>
      </c>
      <c r="F268" s="93">
        <f t="shared" si="50"/>
        <v>66.752369584166971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7148.59</v>
      </c>
      <c r="E287" s="247">
        <v>3048.63</v>
      </c>
      <c r="F287" s="93">
        <f t="shared" si="50"/>
        <v>42.646591845384897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117266.7</v>
      </c>
      <c r="E288" s="247">
        <v>211677.4</v>
      </c>
      <c r="F288" s="93">
        <f t="shared" si="50"/>
        <v>180.50938586998697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9981.41</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1869.16</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19068.7</v>
      </c>
      <c r="E302" s="247">
        <v>12604.89</v>
      </c>
      <c r="F302" s="93">
        <f t="shared" si="50"/>
        <v>66.102513543136126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D124" sqref="D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1373933.09</v>
      </c>
      <c r="E114" s="81">
        <f t="shared" si="22"/>
        <v>1676158.39</v>
      </c>
      <c r="F114" s="63">
        <f t="shared" si="1"/>
        <v>121.99709012030561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1373933.09</v>
      </c>
      <c r="E118" s="81">
        <f t="shared" si="24"/>
        <v>1676158.39</v>
      </c>
      <c r="F118" s="63">
        <f t="shared" si="1"/>
        <v>121.99709012030561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1373933.09</v>
      </c>
      <c r="E120" s="249">
        <v>1676158.39</v>
      </c>
      <c r="F120" s="63">
        <f t="shared" si="1"/>
        <v>121.99709012030561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1373933.09</v>
      </c>
      <c r="E141" s="106">
        <f t="shared" si="28"/>
        <v>1676158.39</v>
      </c>
      <c r="F141" s="82">
        <f t="shared" si="1"/>
        <v>121.99709012030561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11710.26</v>
      </c>
      <c r="E5" s="107">
        <f t="shared" si="0"/>
        <v>352.08000000000004</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63.53</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63.53</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63.53</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11710.26</v>
      </c>
      <c r="E22" s="108">
        <f t="shared" si="3"/>
        <v>288.55</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11710.26</v>
      </c>
      <c r="E23" s="108">
        <f t="shared" si="4"/>
        <v>288.55</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11710.26</v>
      </c>
      <c r="E25" s="250">
        <v>288.55</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7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134396.69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1695976.02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6737.39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1625017.08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1273993.6100000001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347544.42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839.22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800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1839.83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64221.55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1613777.52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13201.2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1528242.53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1257113.47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267650.01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839.22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800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1839.83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72333.789999999994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216595.18999999994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3048.63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3048.63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3048.63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3048.63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213546.56000000003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12604.89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199072.51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1869.16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16738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2024-01-31T09:19:27Z</cp:lastPrinted>
  <dcterms:created xsi:type="dcterms:W3CDTF">2022-04-01T05:14:30Z</dcterms:created>
  <dcterms:modified xsi:type="dcterms:W3CDTF">2024-01-31T09:40:05Z</dcterms:modified>
</cp:coreProperties>
</file>